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olors1.xml" ContentType="application/vnd.ms-office.chartcolorstyle+xml"/>
  <Override PartName="/docProps/core.xml" ContentType="application/vnd.openxmlformats-package.core-properties+xml"/>
  <Override PartName="/customXml/itemProps4.xml" ContentType="application/vnd.openxmlformats-officedocument.customXmlProperties+xml"/>
  <Default Extension="bin" ContentType="application/vnd.openxmlformats-officedocument.spreadsheetml.printerSettings"/>
  <Default Extension="png" ContentType="image/png"/>
  <Override PartName="/xl/worksheets/sheet16.xml" ContentType="application/vnd.openxmlformats-officedocument.spreadsheetml.worksheet+xml"/>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Default Extension="vml" ContentType="application/vnd.openxmlformats-officedocument.vmlDrawing"/>
  <Override PartName="/xl/drawings/drawing1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100. Environment\National Sustainability Assessment Tool\Annual Scores\"/>
    </mc:Choice>
  </mc:AlternateContent>
  <bookViews>
    <workbookView xWindow="0" yWindow="0" windowWidth="19200" windowHeight="7155" tabRatio="740"/>
  </bookViews>
  <sheets>
    <sheet name="Scores" sheetId="19" r:id="rId1"/>
    <sheet name="Governance &amp; Policy " sheetId="2" r:id="rId2"/>
    <sheet name="Capital Projects" sheetId="4" r:id="rId3"/>
    <sheet name="Active Travel" sheetId="7" r:id="rId4"/>
    <sheet name="Transport" sheetId="8" r:id="rId5"/>
    <sheet name="Greenspace" sheetId="14" r:id="rId6"/>
    <sheet name="Biodiversity" sheetId="15" r:id="rId7"/>
    <sheet name="Awareness" sheetId="18" r:id="rId8"/>
    <sheet name="Welfare" sheetId="9" r:id="rId9"/>
    <sheet name="Ethical issues" sheetId="10" r:id="rId10"/>
    <sheet name="Communities" sheetId="11" r:id="rId11"/>
    <sheet name="Sustainable Care" sheetId="5" r:id="rId12"/>
    <sheet name="Environmental Managment" sheetId="3" r:id="rId13"/>
    <sheet name="Procurement &amp; Supply " sheetId="6" r:id="rId14"/>
    <sheet name="Waste" sheetId="12" r:id="rId15"/>
    <sheet name="Adaptation" sheetId="13" r:id="rId16"/>
    <sheet name="Greenhouse Gases" sheetId="16" r:id="rId17"/>
  </sheets>
  <externalReferences>
    <externalReference r:id="rId18"/>
  </externalReferences>
  <definedNames>
    <definedName name="Active_Travel">'[1]Our NHS '!$E$6:$G$27</definedName>
    <definedName name="Adaptation">'[1]Our Planet '!$A$31:$C$51</definedName>
    <definedName name="Awareness">'[1]Our People '!$A$5:$C$26</definedName>
    <definedName name="Biodiversity">'[1]Our NHS '!$E$33:$G$54</definedName>
    <definedName name="Capital_Projects">'[1]Our NHS '!$A$6:$C$27</definedName>
    <definedName name="Communtities">'[1]Our People '!$A$31:$C$52</definedName>
    <definedName name="Environmental_Management">'[1]Our Planet '!$A$5:$C$26</definedName>
    <definedName name="Ethical_issues">'[1]Our People '!$I$5:$K$26</definedName>
    <definedName name="Green_House_Gases">'[1]Our Planet '!$E$31:$G$52</definedName>
    <definedName name="Green_Space">'[1]Our NHS '!$A$33:$C$54</definedName>
    <definedName name="Procurement">'[1]Our Planet '!$E$5:$G$26</definedName>
    <definedName name="Sustainable_Care">'[1]Our People '!$E$31:$G$52</definedName>
    <definedName name="Transport">'[1]Our NHS '!$I$6:$K$27</definedName>
    <definedName name="Waste">'[1]Our Planet '!$I$5:$K$26</definedName>
    <definedName name="Welfare">'[1]Our People '!$E$5:$G$26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43" i="19" l="1"/>
  <c r="M43" i="19"/>
  <c r="H43" i="19"/>
  <c r="I43" i="19"/>
  <c r="J43" i="19"/>
  <c r="E43" i="19"/>
  <c r="Q43" i="19"/>
  <c r="P43" i="19"/>
  <c r="O43" i="19"/>
  <c r="N43" i="19"/>
  <c r="L43" i="19"/>
  <c r="K43" i="19"/>
  <c r="G43" i="19"/>
  <c r="F43" i="19"/>
  <c r="D43" i="19"/>
  <c r="C43" i="19"/>
  <c r="S40" i="19"/>
  <c r="S39" i="19"/>
  <c r="S43" i="19" s="1"/>
  <c r="S31" i="19" l="1"/>
  <c r="R35" i="19" l="1"/>
  <c r="Q35" i="19"/>
  <c r="P35" i="19"/>
  <c r="O35" i="19"/>
  <c r="N35" i="19"/>
  <c r="M35" i="19"/>
  <c r="L35" i="19"/>
  <c r="K35" i="19"/>
  <c r="J35" i="19"/>
  <c r="I35" i="19"/>
  <c r="H35" i="19"/>
  <c r="G35" i="19"/>
  <c r="F35" i="19"/>
  <c r="E35" i="19"/>
  <c r="D35" i="19"/>
  <c r="C35" i="19"/>
  <c r="S32" i="19"/>
  <c r="S35" i="19" s="1"/>
  <c r="D27" i="19" l="1"/>
  <c r="E27" i="19"/>
  <c r="F27" i="19"/>
  <c r="G27" i="19"/>
  <c r="H27" i="19"/>
  <c r="I27" i="19"/>
  <c r="J27" i="19"/>
  <c r="K27" i="19"/>
  <c r="L27" i="19"/>
  <c r="M27" i="19"/>
  <c r="N27" i="19"/>
  <c r="O27" i="19"/>
  <c r="P27" i="19"/>
  <c r="Q27" i="19"/>
  <c r="R27" i="19"/>
  <c r="C27" i="19"/>
  <c r="R9" i="19"/>
  <c r="Q9" i="19"/>
  <c r="P9" i="19"/>
  <c r="O9" i="19"/>
  <c r="N9" i="19"/>
  <c r="M9" i="19"/>
  <c r="L9" i="19"/>
  <c r="K9" i="19"/>
  <c r="J9" i="19"/>
  <c r="I9" i="19"/>
  <c r="H9" i="19"/>
  <c r="G9" i="19"/>
  <c r="F9" i="19"/>
  <c r="E9" i="19"/>
  <c r="D9" i="19"/>
  <c r="C9" i="19"/>
  <c r="R14" i="19" l="1"/>
  <c r="R18" i="19" s="1"/>
  <c r="Q14" i="19"/>
  <c r="Q18" i="19" s="1"/>
  <c r="O14" i="19"/>
  <c r="O18" i="19" s="1"/>
  <c r="L14" i="19"/>
  <c r="L18" i="19" s="1"/>
  <c r="G14" i="19"/>
  <c r="G18" i="19" s="1"/>
  <c r="C14" i="19"/>
  <c r="C18" i="19" s="1"/>
  <c r="S15" i="19"/>
  <c r="K14" i="19" l="1"/>
  <c r="K18" i="19" s="1"/>
  <c r="J14" i="19"/>
  <c r="J18" i="19" s="1"/>
  <c r="H14" i="19"/>
  <c r="H18" i="19" s="1"/>
  <c r="M14" i="19"/>
  <c r="M18" i="19" s="1"/>
  <c r="N14" i="19"/>
  <c r="N18" i="19" s="1"/>
  <c r="D14" i="19"/>
  <c r="D18" i="19" s="1"/>
  <c r="E14" i="19"/>
  <c r="E18" i="19" s="1"/>
  <c r="P14" i="19"/>
  <c r="P18" i="19" s="1"/>
  <c r="I14" i="19"/>
  <c r="I18" i="19" s="1"/>
  <c r="S24" i="19" l="1"/>
  <c r="F14" i="19"/>
  <c r="F18" i="19" l="1"/>
  <c r="S14" i="19"/>
  <c r="S18" i="19" s="1"/>
  <c r="S6" i="19"/>
  <c r="S23" i="19" l="1"/>
  <c r="S27" i="19" s="1"/>
  <c r="D19" i="19" l="1"/>
  <c r="M19" i="19"/>
  <c r="J19" i="19"/>
  <c r="I19" i="19"/>
  <c r="P19" i="19" l="1"/>
  <c r="E19" i="19"/>
  <c r="O19" i="19"/>
  <c r="L19" i="19"/>
  <c r="R19" i="19"/>
  <c r="F19" i="19"/>
  <c r="K19" i="19"/>
  <c r="H19" i="19"/>
  <c r="N19" i="19"/>
  <c r="Q19" i="19"/>
  <c r="G19" i="19"/>
  <c r="C19" i="19" l="1"/>
  <c r="S5" i="19"/>
  <c r="S9" i="19" s="1"/>
</calcChain>
</file>

<file path=xl/comments1.xml><?xml version="1.0" encoding="utf-8"?>
<comments xmlns="http://schemas.openxmlformats.org/spreadsheetml/2006/main">
  <authors>
    <author>Phil Mackie</author>
  </authors>
  <commentList>
    <comment ref="B6" authorId="0" shapeId="0">
      <text>
        <r>
          <rPr>
            <b/>
            <sz val="9"/>
            <color indexed="81"/>
            <rFont val="Tahoma"/>
            <family val="2"/>
          </rPr>
          <t>Phil Mackie:</t>
        </r>
        <r>
          <rPr>
            <sz val="9"/>
            <color indexed="81"/>
            <rFont val="Tahoma"/>
            <family val="2"/>
          </rPr>
          <t xml:space="preserve">
Have suggested including the wider contributors in the question to better align with the indicator
 </t>
        </r>
      </text>
    </comment>
    <comment ref="B14" authorId="0" shapeId="0">
      <text>
        <r>
          <rPr>
            <b/>
            <sz val="9"/>
            <color indexed="81"/>
            <rFont val="Tahoma"/>
            <family val="2"/>
          </rPr>
          <t>Phil Mackie:</t>
        </r>
        <r>
          <rPr>
            <sz val="9"/>
            <color indexed="81"/>
            <rFont val="Tahoma"/>
            <family val="2"/>
          </rPr>
          <t xml:space="preserve">
Need to mention sustiainability here!
</t>
        </r>
      </text>
    </comment>
  </commentList>
</comments>
</file>

<file path=xl/sharedStrings.xml><?xml version="1.0" encoding="utf-8"?>
<sst xmlns="http://schemas.openxmlformats.org/spreadsheetml/2006/main" count="497" uniqueCount="337">
  <si>
    <t>Grampian</t>
  </si>
  <si>
    <t xml:space="preserve">Total </t>
  </si>
  <si>
    <t xml:space="preserve">Governance &amp; Policy </t>
  </si>
  <si>
    <t>Awareness</t>
  </si>
  <si>
    <t xml:space="preserve">Environmental Management </t>
  </si>
  <si>
    <t xml:space="preserve">Capital Projects </t>
  </si>
  <si>
    <t xml:space="preserve">Procurement &amp; Supply Chain </t>
  </si>
  <si>
    <t xml:space="preserve">Active Travel </t>
  </si>
  <si>
    <t xml:space="preserve">Transport </t>
  </si>
  <si>
    <t>Welfare</t>
  </si>
  <si>
    <t xml:space="preserve">Ethical issues </t>
  </si>
  <si>
    <t xml:space="preserve">Working with communtities </t>
  </si>
  <si>
    <t xml:space="preserve">Waste </t>
  </si>
  <si>
    <t xml:space="preserve">Adaptation </t>
  </si>
  <si>
    <t>Greenspace</t>
  </si>
  <si>
    <t xml:space="preserve">Green House Gases </t>
  </si>
  <si>
    <t>Environmental Management</t>
  </si>
  <si>
    <t>Capital Projects</t>
  </si>
  <si>
    <t xml:space="preserve">Sustainable Care </t>
  </si>
  <si>
    <t>Transport</t>
  </si>
  <si>
    <t>Waste</t>
  </si>
  <si>
    <t>Adaptation</t>
  </si>
  <si>
    <t>Question Number</t>
  </si>
  <si>
    <t>(Max Scores)</t>
  </si>
  <si>
    <t xml:space="preserve">Nature &amp; Biodiversity </t>
  </si>
  <si>
    <t xml:space="preserve">Board Section % </t>
  </si>
  <si>
    <t>PROVISIONAL</t>
  </si>
  <si>
    <t>Board Section Scores</t>
  </si>
  <si>
    <t>Percentage Change</t>
  </si>
  <si>
    <t>2018-19 SCORES</t>
  </si>
  <si>
    <t xml:space="preserve">Greenhouse Gases </t>
  </si>
  <si>
    <t>Active Travel</t>
  </si>
  <si>
    <t>Biodiversity</t>
  </si>
  <si>
    <t>Ethical Issues</t>
  </si>
  <si>
    <t>Sustainable Care</t>
  </si>
  <si>
    <t>Procurement &amp; Supply Chain</t>
  </si>
  <si>
    <t>Communities</t>
  </si>
  <si>
    <t>Our NHS</t>
  </si>
  <si>
    <t>Our People</t>
  </si>
  <si>
    <t>Our Planet</t>
  </si>
  <si>
    <t>Grampian Score</t>
  </si>
  <si>
    <t>Question</t>
  </si>
  <si>
    <t>Is responsibility and accountability for sustainability and climate change clear across your Board?</t>
  </si>
  <si>
    <t>Does your Corporate Strategy, Operational Delivery Plan and other annual reports and plans underpin ambitious targets to reduce negative impacts  and maximise benefits?</t>
  </si>
  <si>
    <t xml:space="preserve">Do you have a clear Sustainability and Climate Change Strategy which is aligned to other Board policies and plans? </t>
  </si>
  <si>
    <t>Do you have a climate change and sustainability governance group which engages all parts of your Board to oversee your transition to a net zero carbon organisation?</t>
  </si>
  <si>
    <t>Do you have a Health and Wellbeing Strategy to promote and support healthy choices in all parts of the workplace and off site?</t>
  </si>
  <si>
    <t>Do you have a Sustainable Travel Strategy covering the whole of your estate to encourage active travel and the use of public transport?</t>
  </si>
  <si>
    <t>Do you have a travel policy which states where business travel is unavoidable a travel hierarchy applies?</t>
  </si>
  <si>
    <t>Do you have a Greenspace Strategy covering the whole of your estate which provides a framework for action to help you maximise your greenspace resource?</t>
  </si>
  <si>
    <t>Do you have a Biodiversity Action Plan (BAP) covering the whole of your estate to conserve and enhance its biodiversity value?</t>
  </si>
  <si>
    <t>Do you have an Adaptation Plan, informed by a Climate Change Risk Assessment, covering the whole of your estate to help mitigate the risks and reduce the likely impacts of unavoidable climate change?</t>
  </si>
  <si>
    <t>Does your organisation have a Sustainable Procurement Policy (for purchasing not via National Procurement Frameworks)?</t>
  </si>
  <si>
    <t>Have you developed and implemented a Waste Policy with specific targets and objectives aligned with the Waste Hierarchy?</t>
  </si>
  <si>
    <t>Do you ensure that decision makers, procurement and commercial teams and budget holders fully understand their role and responsibilities in meeting the requirements of the  Sustainable Procurement Duty?</t>
  </si>
  <si>
    <t>Do you have a policy to consider the sustainability of buildings/locations when leasing or procuring based on their sustainabiltiy performance?</t>
  </si>
  <si>
    <t>Do you have an Equality and Diversity policy that measures equitable access to your services, employment, opportunities and training?</t>
  </si>
  <si>
    <t>Do you have a policy relating to the development of holistically sustainable care models (clinically, socially, environmentally as well as financially)</t>
  </si>
  <si>
    <t>Do you have a policy to make every patient/person contact count in keeping patients healthy, informed, in control, and independent?</t>
  </si>
  <si>
    <t>Do all of your Executive Board members receive training on sustainable care models and how they are developed and deployed?</t>
  </si>
  <si>
    <t>Do you have a policy to support volunteering of trained clinical staff in low or middle income countries to provide mutually beneficial outcomes through sharing expertise and learning?</t>
  </si>
  <si>
    <t xml:space="preserve">Do you routinely report key environmental, social, and financial sustainability performance indicators? </t>
  </si>
  <si>
    <t>Do you regularly benchmark your performance on and our approach to sustainability with other Boards or similar organsiations?</t>
  </si>
  <si>
    <t>Do you have a sustainable capital projects plan which ensures all potential opportunities in new builds and major refurbishments are leveraged for sustainability benefit, including climate change?</t>
  </si>
  <si>
    <t>Do you have a clear lead(s) for sustainable capital and refurbishment projects?</t>
  </si>
  <si>
    <t>Are your capital project staff trained in how they can develop sustainable outcomes within their roles?</t>
  </si>
  <si>
    <t xml:space="preserve">Do you have a  set of clear sustainability aims and objectives that are scaled and applied to all capital projects and major refurbishments?   </t>
  </si>
  <si>
    <t>Do you have a process to assess the sustainability of buildings/locations that are to be leased or procured?</t>
  </si>
  <si>
    <t>Do you apply whole life costing to capital projects to ensure that health, sustainability and value for money objectives are realised in the design and build process?</t>
  </si>
  <si>
    <t>Do you appoint a commissiong manager early in the design development?</t>
  </si>
  <si>
    <t xml:space="preserve">During the commissioning and handover processes, do you monitor and report on the in-use performance of new buildings and refurbishment projects to ensure they meet design objecitves and aspirations? </t>
  </si>
  <si>
    <t>Are all your new new buildings and major refurbishments designed to allow short-term and long-term flexibility to adapt, convert, and expand?</t>
  </si>
  <si>
    <t>Do you incorporate resource efficiency and pollution prevention principles into the design and build of all new facilities?</t>
  </si>
  <si>
    <t>Are all your capital projects and major refurbishments designed to be usable during future projected weather profiles?</t>
  </si>
  <si>
    <t>Are all of your new facilities and external public spaces designed to promote equality and healthy choices?</t>
  </si>
  <si>
    <t>Do you provide physical activity and active travel facilities that are accessible to both staff and visitors at all your sites?</t>
  </si>
  <si>
    <t>Do you embed Community Benefit outcomes into the brief, design, construction and operation of  capital projects?</t>
  </si>
  <si>
    <t>On occupation of a new building, do you communicate with and induct all staff on the ways it works and support them to make energy efficiency decisions aligned to the BMS/controls and design strategy?</t>
  </si>
  <si>
    <t>Following completion of a capital project, do you carry out a post project evaluation and post occupancy surveys?</t>
  </si>
  <si>
    <t>After occupancy, do you assess the energy performance of the building in-use to ensure the parameters set in the design process have been achieved and work with your contractor to rectify any areas of poor performance?</t>
  </si>
  <si>
    <t>Do all your new buildings and major refurbishments achieve the equivalent of BREEAM healthcare excellent or very good respectively, with equivalent percentages agreed through the NDAP process?</t>
  </si>
  <si>
    <t xml:space="preserve">Do you have a designated active travel lead and/or champion with responsibility for promoting walking and cycling? </t>
  </si>
  <si>
    <t>Do you have an ambitious target in place to increase the number of everyday staff journeys made by bike?</t>
  </si>
  <si>
    <t>Do you provide training and incentives which encourage your staff to take up and increase walking and cycling?</t>
  </si>
  <si>
    <t>Do you work in partnership with other local agencies and transport providers to increase both the provision and connectivity of active travel infrastructure across your estate?</t>
  </si>
  <si>
    <t>Do you carry out an annual travel survey at each of your sites to monitor travel choices and measure shifts in modes of transport?</t>
  </si>
  <si>
    <t>Do you provide detailed information to patients and visitors on how to avoid using a car when accessing your sites?</t>
  </si>
  <si>
    <t xml:space="preserve">Do you actively promote the health, environmental and cost benefits of walking and cycling to your staff, patients and visitors?  </t>
  </si>
  <si>
    <t xml:space="preserve">Do you have a clear lead(s) to manage sustainable travel?    </t>
  </si>
  <si>
    <t>Do you ensure low emission transport options are specified across staff benefits and Board policy and strategy?</t>
  </si>
  <si>
    <t>Can you demonstrate that our greenhouse gas emissions from travel and transport are reducing in line with achieving our local targets?</t>
  </si>
  <si>
    <t xml:space="preserve">Do you calculate the greenhouse gas emissions associated with your business travel and patient transport services? </t>
  </si>
  <si>
    <t>Do you segment and report on business travel/mileage claims to assess trends on high users, and implement and measure actions to reduce business mileage?</t>
  </si>
  <si>
    <t>Do you have process(es) in place for staff that favour active travel, conference call/VC or travel by public transport when choosing locations and times for meetings, training and events?</t>
  </si>
  <si>
    <t xml:space="preserve">Are all staff able to access processes and technologies to avoid business mileage and provided with training and support on their use? </t>
  </si>
  <si>
    <t>During procurement of your pool cars, fleet vehicles and logistics and transport solutions do you assess which option is the most sustainable?</t>
  </si>
  <si>
    <t xml:space="preserve">Do you use technologies or innovations to minimise travel in the delivery of our services? </t>
  </si>
  <si>
    <t>Do you create site Green Travel Plans to make better use of your transport options?</t>
  </si>
  <si>
    <t>Has a Green Health Champion been apppointed on your Executive Board to send a strong signal (internally and externally) about the importance and contribution of green health activities?</t>
  </si>
  <si>
    <t>Have you assessed the extent and quality of your greenspace resource and identified opportunities to maximise its use?</t>
  </si>
  <si>
    <t>Do you have tangible targets in place for increasing greenspace provision across your estate?</t>
  </si>
  <si>
    <t xml:space="preserve">Do you provide space for nature based health promotion initiaties and interventions at all of your sites where practically feasible? </t>
  </si>
  <si>
    <t xml:space="preserve">Do you promote the health benefits of greenspace and contact with nature to staff, patients and the wider community? </t>
  </si>
  <si>
    <t>Do you provide open access to high quality well mantained green spaces across your estate for the use of local residents and the wider community?</t>
  </si>
  <si>
    <t>Do local community groups and third sector organisations have access to and use your built assets and estate?</t>
  </si>
  <si>
    <t>Do you work with community planning partners, health and social care partnerships, local authorities, voluntary/third sector organisations and other agencies to increase the use of your outdoor estate and its connectivity with the surrounding environment?</t>
  </si>
  <si>
    <t>Do you provide access to green and natural areas and/or views to green areas where land is constrained, making use of small spaces where you don’t have any natural or extensive landscape?</t>
  </si>
  <si>
    <t xml:space="preserve">Do you have measures in place to encourage and support greater use of your outdoor estate by staff, patients and visitors? </t>
  </si>
  <si>
    <t xml:space="preserve">Have you assessed the impacts of the provision of your services on local biodiversity and put mitigating and enhancement actions in place? </t>
  </si>
  <si>
    <t>Do you actively work to improve the ecological value of amenity space across our estate?</t>
  </si>
  <si>
    <t xml:space="preserve">Do you maintain the grounds and green spaces across your estate in ways that minimise negative impacts and increase biodiversiy value? </t>
  </si>
  <si>
    <t>Can you evidence that biodiversity has improved across your estate as a result of your actions?</t>
  </si>
  <si>
    <t>Do you have a current engagement campaign that encourages all staff to be more sustainable and promotes healthy sustainable lifestyles?</t>
  </si>
  <si>
    <t>Do you clearly communicate to staff and patients the value you place on being a net zero carbon organisation due to the adverse effects of climate change on human health?</t>
  </si>
  <si>
    <t>Have you created a network of sustainability champions who help support sustainability awareness and action across your Board?</t>
  </si>
  <si>
    <t>Are your staff expected to demonstrate sustainable behaviours in their role and supported with training?</t>
  </si>
  <si>
    <t xml:space="preserve">Do you encourage our staff to be part of your Board's sustainability journey? </t>
  </si>
  <si>
    <t>Do you work with your local strategic partnership and other key partners to plan improved access to employment opportunities in your Health Board?</t>
  </si>
  <si>
    <t>Do you engage and work with schools, colleges, universities and other local employers/agencies to develop programmes to nurture the required skill base for our needs and community needs</t>
  </si>
  <si>
    <t>Do you work in partnership with professional and local organisations, trade unions and all of your staff in the development of your working practices?</t>
  </si>
  <si>
    <t>Can you demonstrate that your workforce strategy is having positive impacts on health, wellbeing and sustainability?</t>
  </si>
  <si>
    <t>Can you demonstrate that you are taking action to improve the health and wellbeing of your workforce  in line with Scottish Government policy</t>
  </si>
  <si>
    <t>Do you provide schemes and support to accommodate the specific personal needs of all staff (e.g. parent, carers, accessibility etc.) to enhance staff wellbeing?</t>
  </si>
  <si>
    <t xml:space="preserve">Do you have visible processes and support for all of your staff to improve both the physical and mental health of our workforce? </t>
  </si>
  <si>
    <t>Are you a Living Wage employer?</t>
  </si>
  <si>
    <t>Do you have an Equality and Diversity policy that measures equitable access to your services, employement, opportunities and training?</t>
  </si>
  <si>
    <t>Do you have a clear and publicly available Modern Slavery Statement?</t>
  </si>
  <si>
    <t>Do you have initiatives in place to maximise opportunities for supporting your local community?</t>
  </si>
  <si>
    <t xml:space="preserve">Do you seek to ensure that underrepresented and disadvantaged groups within our local community are engaged in your sustainability initiatives? </t>
  </si>
  <si>
    <t>Do you offer energy efficiency advice and warm homes support to your patients, carers, their families and the wider community to improve their health and wellbeing?</t>
  </si>
  <si>
    <t>Do you educate your patients, staff, visitors and the wider community about the importance of a balanced nutritional diet and the benefits of healthy local foods?</t>
  </si>
  <si>
    <t>Do you work with volunteers and other members of your local community in the delivery of our sustainability objectives?</t>
  </si>
  <si>
    <t>Have you measured the impact of your travel and transport in environmental, financial and health terms and taken action to reduce traffic and associated air quality impacts in your local area?</t>
  </si>
  <si>
    <t>Do you work with other local agencies including your local authorities, universities and third sector organisations to contribute to the delivery of area-wide greenhouse gas reduction strategies and plans?</t>
  </si>
  <si>
    <t>Do you work with local stakeholders in identifying risks posed by current  weather and climate change and review the risks at least annually?</t>
  </si>
  <si>
    <t>Do you work with our Community Planning Partners in developing  clear plans/strategy actions to ensure vulnerable communities are supported during any extreme weather events?</t>
  </si>
  <si>
    <t>Do you consult with other local health and social care organisations, public agencies and local community/third sector groups as you brief, design, build and operate your facilities to ensure outcomes and impact are optimised?</t>
  </si>
  <si>
    <t>Is your Planning and Asset Management Strategy (PAMS) is informed and developed with a wide range of stakeholders?</t>
  </si>
  <si>
    <t>Do you work with local greenspace, biodiversity partners and voluntary organisations to promote the use of greenspace both within and outwith your estate?</t>
  </si>
  <si>
    <t>Have you embedded the principles set out in Realistic Medicine to ensure you have a whole system approach for the best use of ALL resources?</t>
  </si>
  <si>
    <t>Does your values/mission or definition of quality reflect a comittment to providing the best value for taxpayers’ money and the most effective, fair and sustainable use of finite resources?</t>
  </si>
  <si>
    <t>Do you  link sustainability as a dimension of quality with other dimensions of quality when designing, delivering and commissioning care models?</t>
  </si>
  <si>
    <t xml:space="preserve">Do you have holistically sustainable models of care (clinically, socially and environmentally as well as financially)? </t>
  </si>
  <si>
    <t>Do you  actively engage with patients, their carers/families, and the wider community in service design?</t>
  </si>
  <si>
    <t>Do you actively engage your staff in service design, asking staff to place themselves as the patient?</t>
  </si>
  <si>
    <t>Is prevention embedded in the development of all your models of care to address the wider determinants of health and causes of illness?</t>
  </si>
  <si>
    <t>Do you embed the sustainable use of resources as a decision criterion in the development and commissioning of your care models?</t>
  </si>
  <si>
    <t>Has resilience and flexibility been incorporated into your emerging care models?</t>
  </si>
  <si>
    <t>Have you calculated the environmental impact of specific model(s) and used this information to identify the areas of greatest impact and to minimise those impacts?</t>
  </si>
  <si>
    <t>Do your population need assessments / Joint Strategic Need Assessments reflect environmental, social and financial sustainability as a key component?</t>
  </si>
  <si>
    <t>Do you use specific mechanisms such as patient engagement, better incentives and the innovative use of technology to test more sustainable care models?</t>
  </si>
  <si>
    <t>Do you work with your strategic Community Planning Partners to help improve local systems of care, to be more clinically, socially, environmentally and financially sustainable?</t>
  </si>
  <si>
    <t>Do you capture and share your learning internally and externally, including your mistakes, to support care models in being future proof?</t>
  </si>
  <si>
    <t xml:space="preserve">Do you have, or contribute to, an estate wide corporate Environmental Management System (EMS) which demonstrates your legal compliance and continual improvement in your environmental performace? </t>
  </si>
  <si>
    <t>Do you have ambitious targets to reduce our energy demand and to improve energy efficiency in line with Scottish Government aspirations</t>
  </si>
  <si>
    <t>Do you put measurement and evaluation processes in place for  all of your energy and water efficiency measures, projects and programmes?</t>
  </si>
  <si>
    <t>Do you have systems in place to monitor your energy and water use closely across all of your sites?</t>
  </si>
  <si>
    <t>Do you have sub-metering for heat, cooling, power and water across your estate in all areas where savings may be anticipated?</t>
  </si>
  <si>
    <t>Do you actively encourage innovation and support new technologies that help reduce energy and water use?</t>
  </si>
  <si>
    <t>Do you generate heating and cooling through on-site or off-site renewable and/or low carbon technologies in line with Scottish Government targets?</t>
  </si>
  <si>
    <t>Do you assess space utilisation across your estate to ensure you maximise it's value?</t>
  </si>
  <si>
    <t>Do you take action to reduce the harmful effects of pharmaceutical residues on human health and the environment?</t>
  </si>
  <si>
    <t>Do have a risk based system in place for recording the use of hazardous substances and chemicals on your estate, and for ensuring all legal requirements are met?</t>
  </si>
  <si>
    <t>Do you undergo an assessment of sustainability opportunities and impacts for all the products and services you buy and take action to minimise environmental risks?</t>
  </si>
  <si>
    <t>Do you undertake whole life costing and life cycle impact mapping as a core part of all your Board's procurements?</t>
  </si>
  <si>
    <t xml:space="preserve">Do you require high ethical and labour standards from your contractors? 
</t>
  </si>
  <si>
    <t xml:space="preserve">Do you encourage your suppliers to exceed government guidelines for sustainability (e.g. through external accreditation) and seek to influence national contracts in this regard?  </t>
  </si>
  <si>
    <t xml:space="preserve">Do you have a supplier engagement programme in place to communicate your sustainability commitments and expectations to your suppliers? </t>
  </si>
  <si>
    <t>Do you monitor the environmental impacts (CO2e and air pollution) of your suppliers' transport and logisitics and work with them to find ways of minimising their traffic burden?</t>
  </si>
  <si>
    <t xml:space="preserve">Do you take  a "better safe than sorry" approach during the procurment of hazardous substances and chemicals, eliminating suspected hazards and switching to safer alternatives? </t>
  </si>
  <si>
    <t>Do you pro-actively work with all relevant suppliers to minimise the adverse environmental impact of disposable (single-use) items where their use is unavoidable?</t>
  </si>
  <si>
    <t>Do you have full traceability of food and drink products in your supply chain and track consumption patterns and disposal of food and drink products for staff and patients to minimise the environmental impact of catering and food</t>
  </si>
  <si>
    <t xml:space="preserve">Do you have targets in place to increase the amount of healthy and sustainable food choices within your Board in line with Good Food Nation aspirations, including for catering services and food on sale to staff, patients and the public in vending machines and retail outlets?                         
</t>
  </si>
  <si>
    <t xml:space="preserve">Have you committed to increasing your spend with SMEs, third sector bodies and supported businesses, and engaged with potential suppliers, to facilitate their involvement for products and services procured directly by your Board?     </t>
  </si>
  <si>
    <t>Have you set  SMART targets for waste reduction and increased recycling with a baseline year and clear target date, which are aligned to or exceed Scottish Government waste reduction targets ?</t>
  </si>
  <si>
    <t>Do you monitor and record waste arisings for all waste streams in regards to tonnage and associated costs (environmental, financial and social) across different parts of the organisation and over time?</t>
  </si>
  <si>
    <t>Do you undertake streamlining and stock management of product lines to reduce waste across all areas of your Board?</t>
  </si>
  <si>
    <t xml:space="preserve">Do you have initiatives in place to reduce overall material use in products purchased and services delivered in line with the Scottish Government Strategy </t>
  </si>
  <si>
    <t>Do you require your waste contractors to demonstrate the 'final destination' of all your wastes?</t>
  </si>
  <si>
    <t>Do you segregate all food and green waste and send for composting?</t>
  </si>
  <si>
    <t xml:space="preserve">Do you engage with and support your staff on how to minimise waste and expense at home? </t>
  </si>
  <si>
    <t>Do you work with partners to provide repair services and make use of reuse systems/tools to maximise the repair and reuse of durable goods?</t>
  </si>
  <si>
    <t>Do you have a current Climate Change Risk Assessment (CCRA) to highlight risks to  business continuity and resilience of supply?</t>
  </si>
  <si>
    <t>Have you assesed the risk of flooding for all of your sites, key transport/access routes, supporting infrastructure and workforce based on current and future projected climate conditions?</t>
  </si>
  <si>
    <t>Do you have programme of monitoring to capture data that will enable a robust assessment of the nature and severity of overheating at selected in-patient facilities?</t>
  </si>
  <si>
    <t>Have you reviewed the risks to workforce and service delivery due to changes in disease patterns and in the health needs of the population?</t>
  </si>
  <si>
    <t xml:space="preserve">Do you include contingencies for water/power shortages, adverse weather affecting service delivery and supply chain interuptions? </t>
  </si>
  <si>
    <t>Do you understand the scarcity issues within key resources (such as medical gas supply, vaccines) and have  mitigation and contingencies to ensure this doesn't affect business continuity and delivery of care?</t>
  </si>
  <si>
    <t>Have you implemented any innovative/new technologies to improve the resilience, flexibility and adaptation of our systems and infrastructure?</t>
  </si>
  <si>
    <t>Do you risk assess the impact of your adaptation decisions on local communities?</t>
  </si>
  <si>
    <t>Are the effects of climate change embedded in your Board's risk register in relation to clinical needs, types of clinical intervention, the quality of our estate and supporting infrastructure?</t>
  </si>
  <si>
    <t>Have you set SMART targets for the reduction of all core greenhouse gases, with a baseline year and clear target date?</t>
  </si>
  <si>
    <t>Are you on course to achieve your greenhouse gas reduction targets for all core emissions sources?</t>
  </si>
  <si>
    <t>Do you have a greenhouse gas reduction programme in place which has been approved by your Executive Board and is supported financially ?</t>
  </si>
  <si>
    <t>Have you identified which of the products and services you source have a big contribution to you overall greenhouse gas emissions and identified interventions to reduce their impacts?</t>
  </si>
  <si>
    <t>Do you identify and maximise greenhouse gas reduction opportunities in all investments, particularly in energy, buildings and transport?</t>
  </si>
  <si>
    <t>Do you make the impacts of greenhouse gas emissions on the climate ‘visible’ for activities where patient and staff choice is available to encourage behaviour change?</t>
  </si>
  <si>
    <t>Do you measure, at least annually, your greenhouse gas impact for all core emissions sources and analyse trends over time to help validate performance and ensure lessons are learned?</t>
  </si>
  <si>
    <t>Have you quantified your Board's 'citizen' footprint including staff commuting habits, patient and visitor travel and staff home utility usage?</t>
  </si>
  <si>
    <t>UN SDG</t>
  </si>
  <si>
    <r>
      <t xml:space="preserve">Does your Corporate Strategy, organisational values, mission statement, vision and principles reflect </t>
    </r>
    <r>
      <rPr>
        <sz val="11"/>
        <color rgb="FFFF0000"/>
        <rFont val="Arial"/>
        <family val="2"/>
      </rPr>
      <t>your</t>
    </r>
    <r>
      <rPr>
        <sz val="11"/>
        <rFont val="Arial"/>
        <family val="2"/>
      </rPr>
      <t xml:space="preserve"> commitment to sustainability (environmentally, socially and economically)?</t>
    </r>
  </si>
  <si>
    <r>
      <t xml:space="preserve">Do you show stewardship and leadership in sustainability with </t>
    </r>
    <r>
      <rPr>
        <sz val="11"/>
        <color rgb="FFFF0000"/>
        <rFont val="Arial"/>
        <family val="2"/>
      </rPr>
      <t xml:space="preserve">your </t>
    </r>
    <r>
      <rPr>
        <sz val="11"/>
        <rFont val="Arial"/>
        <family val="2"/>
      </rPr>
      <t>stakeholders by leading local forums?</t>
    </r>
  </si>
  <si>
    <r>
      <t xml:space="preserve">Is sustainability a material consideration in </t>
    </r>
    <r>
      <rPr>
        <sz val="11"/>
        <color rgb="FFFF0000"/>
        <rFont val="Arial"/>
        <family val="2"/>
      </rPr>
      <t>all your</t>
    </r>
    <r>
      <rPr>
        <sz val="11"/>
        <rFont val="Arial"/>
        <family val="2"/>
      </rPr>
      <t xml:space="preserve"> business cases and option appraisals?</t>
    </r>
  </si>
  <si>
    <t>12, 13</t>
  </si>
  <si>
    <t>1, 3, 8, 12,13</t>
  </si>
  <si>
    <t>1, 2, 3, 11, 13</t>
  </si>
  <si>
    <t>3, 4, 12, 13, 17</t>
  </si>
  <si>
    <t>12, 16, 17</t>
  </si>
  <si>
    <t>7, 12, 13</t>
  </si>
  <si>
    <t>8, 12, 13</t>
  </si>
  <si>
    <t>9, 12, 13</t>
  </si>
  <si>
    <t>11, 12, 13</t>
  </si>
  <si>
    <t>11, 12</t>
  </si>
  <si>
    <t>3, 12</t>
  </si>
  <si>
    <t>3, 12, 15, 17</t>
  </si>
  <si>
    <t>11, 12, 13, 17</t>
  </si>
  <si>
    <t>15, 17</t>
  </si>
  <si>
    <t>12, 13, 15, 17</t>
  </si>
  <si>
    <t>13, 15</t>
  </si>
  <si>
    <t>8, 12, 17</t>
  </si>
  <si>
    <t>1, 8, 12, 13</t>
  </si>
  <si>
    <t>6, 7, 9, 11, 12, 15</t>
  </si>
  <si>
    <t>8, 10, 12</t>
  </si>
  <si>
    <t>3, 12, 15</t>
  </si>
  <si>
    <t>1, 3, 16</t>
  </si>
  <si>
    <t>3, 12, 17</t>
  </si>
  <si>
    <t>4, 12, 16</t>
  </si>
  <si>
    <t>1, 13</t>
  </si>
  <si>
    <t>4, 7, 13</t>
  </si>
  <si>
    <r>
      <t xml:space="preserve">Do you have appropriate resource and expertise available/in place to manage the implementation of your Biodiversity Action Plan </t>
    </r>
    <r>
      <rPr>
        <sz val="11"/>
        <color rgb="FFFF0000"/>
        <rFont val="Arial"/>
        <family val="2"/>
      </rPr>
      <t xml:space="preserve">(BAP) </t>
    </r>
    <r>
      <rPr>
        <sz val="11"/>
        <color theme="1"/>
        <rFont val="Arial"/>
        <family val="2"/>
      </rPr>
      <t>or similar?</t>
    </r>
  </si>
  <si>
    <r>
      <t xml:space="preserve">Do you communicate your Biodiversity Action Plan </t>
    </r>
    <r>
      <rPr>
        <sz val="11"/>
        <color rgb="FFFF0000"/>
        <rFont val="Arial"/>
        <family val="2"/>
      </rPr>
      <t xml:space="preserve">(BAP) </t>
    </r>
    <r>
      <rPr>
        <sz val="11"/>
        <color theme="1"/>
        <rFont val="Arial"/>
        <family val="2"/>
      </rPr>
      <t>to staff, patients and stakeholders?</t>
    </r>
  </si>
  <si>
    <r>
      <t xml:space="preserve">Are </t>
    </r>
    <r>
      <rPr>
        <sz val="11"/>
        <color rgb="FFFF0000"/>
        <rFont val="Arial"/>
        <family val="2"/>
      </rPr>
      <t xml:space="preserve">all your </t>
    </r>
    <r>
      <rPr>
        <sz val="11"/>
        <rFont val="Arial"/>
        <family val="2"/>
      </rPr>
      <t>staff prepared and trained to deal with different extreme weather scenarios?</t>
    </r>
  </si>
  <si>
    <r>
      <t xml:space="preserve">Have you developed local protocols (aligned to national severe weather plans and multiagency flood plans) in relation to the Civil Contingencies Act, UK Climate Change Risk Assessment (CCRA) and </t>
    </r>
    <r>
      <rPr>
        <sz val="11"/>
        <color rgb="FFFF0000"/>
        <rFont val="Arial"/>
        <family val="2"/>
      </rPr>
      <t xml:space="preserve">Scottish Climate Change Adaptation </t>
    </r>
    <r>
      <rPr>
        <sz val="11"/>
        <rFont val="Arial"/>
        <family val="2"/>
      </rPr>
      <t>Programme (SCCAP)?</t>
    </r>
  </si>
  <si>
    <t>7, 9, 11, 13, 15</t>
  </si>
  <si>
    <t>12, 16</t>
  </si>
  <si>
    <t>7, 11, 13</t>
  </si>
  <si>
    <t xml:space="preserve">6, 7 </t>
  </si>
  <si>
    <t>7, 12, 15</t>
  </si>
  <si>
    <t>3, 7, 9, 11, 12</t>
  </si>
  <si>
    <t>8, 9 ,12, 13, 15, 16, 17</t>
  </si>
  <si>
    <t>3, 13, 17</t>
  </si>
  <si>
    <t>3, 8, 11, 15</t>
  </si>
  <si>
    <t>3, 8, 11, 12</t>
  </si>
  <si>
    <t>8, 11, 13, 17</t>
  </si>
  <si>
    <t>7, 12, 17</t>
  </si>
  <si>
    <t>6, 15, 17</t>
  </si>
  <si>
    <t xml:space="preserve">Do you provide facilities at all of your sites to encourage active travel? </t>
  </si>
  <si>
    <t>3, 6, 11</t>
  </si>
  <si>
    <t>3, 11</t>
  </si>
  <si>
    <t>3, 6, 11, 17</t>
  </si>
  <si>
    <t>3, 11, 17</t>
  </si>
  <si>
    <t>11, 13, 17</t>
  </si>
  <si>
    <t>3, 11, 13</t>
  </si>
  <si>
    <t>8, 11, 12, 13</t>
  </si>
  <si>
    <t>4, 9, 12</t>
  </si>
  <si>
    <t>6, 12, 15</t>
  </si>
  <si>
    <t>2, 3, 12, 15</t>
  </si>
  <si>
    <t>12, 15, 17</t>
  </si>
  <si>
    <t>3, 11, 12, 15</t>
  </si>
  <si>
    <t>1, 3, 4, 7, 11, 12, 13, 14,16</t>
  </si>
  <si>
    <t>1, 2, 12, 13, 17</t>
  </si>
  <si>
    <t>2, 4, 8, 16, 17</t>
  </si>
  <si>
    <t>3, 11, 13, 17</t>
  </si>
  <si>
    <t>7, 12, 13, 17</t>
  </si>
  <si>
    <t>7, 12, 14, 17</t>
  </si>
  <si>
    <t>1, 8, 10, 11, 16</t>
  </si>
  <si>
    <t>1, 2, 4, 8, 17</t>
  </si>
  <si>
    <t>4, 5, 8, 10, 16</t>
  </si>
  <si>
    <t>2, 3, 8</t>
  </si>
  <si>
    <t>1, 3, 5, 8</t>
  </si>
  <si>
    <t>3, 5, 8, 10</t>
  </si>
  <si>
    <t>2, 3, 5, 17</t>
  </si>
  <si>
    <t>1, 2, 5, 10</t>
  </si>
  <si>
    <t>1, 2, 5, 8, 10</t>
  </si>
  <si>
    <t>1, 2, 10, 12</t>
  </si>
  <si>
    <t>1, 11, 15, 16</t>
  </si>
  <si>
    <t>1, 10, 16</t>
  </si>
  <si>
    <t>1, 2, 3, 7, 11, 17</t>
  </si>
  <si>
    <t>1, 2, 3, 10, 12, 17</t>
  </si>
  <si>
    <t>8, 11, 17</t>
  </si>
  <si>
    <t>2, 7, 9, 11, 17</t>
  </si>
  <si>
    <t>6, 13, 17</t>
  </si>
  <si>
    <t>1, 6, 10, 17</t>
  </si>
  <si>
    <t>1, 7, 16, 17</t>
  </si>
  <si>
    <t>11, 16 ,17</t>
  </si>
  <si>
    <t>11, 15</t>
  </si>
  <si>
    <t>3, 4, 10</t>
  </si>
  <si>
    <t>3, 10, 12</t>
  </si>
  <si>
    <t>1, 3, 5, 10</t>
  </si>
  <si>
    <t>3, 10, 11</t>
  </si>
  <si>
    <t>3, 10, 17</t>
  </si>
  <si>
    <t>3, 4, 10, 16, 17</t>
  </si>
  <si>
    <t>1, 2, 3, 10, 11, 17</t>
  </si>
  <si>
    <t>4, 11, 13</t>
  </si>
  <si>
    <t>3, 12, 13</t>
  </si>
  <si>
    <t>3, 4, 10, 12</t>
  </si>
  <si>
    <t>2, 3, 10, 11, 16</t>
  </si>
  <si>
    <t>3, 4, 12</t>
  </si>
  <si>
    <t>6, 7, 12, 13</t>
  </si>
  <si>
    <t>6, 7, 13</t>
  </si>
  <si>
    <t>4, 6, 7, 12, 13</t>
  </si>
  <si>
    <t>7, 9, 12, 13</t>
  </si>
  <si>
    <t>3, 6, 11, 12, 14, 15</t>
  </si>
  <si>
    <t>3, 6, 12, 14</t>
  </si>
  <si>
    <t>3, 4, 14, 15</t>
  </si>
  <si>
    <t>3, 6, 14, 15</t>
  </si>
  <si>
    <t>3, 13</t>
  </si>
  <si>
    <t>1, 2, 4, 11, 12, 15, 17</t>
  </si>
  <si>
    <t>11, 13, 15, 17</t>
  </si>
  <si>
    <t>1, 11, 16, 17</t>
  </si>
  <si>
    <t>6, 11, 15</t>
  </si>
  <si>
    <t>1, 15, 16, 17</t>
  </si>
  <si>
    <t>6, 12</t>
  </si>
  <si>
    <t>6, 11, 12</t>
  </si>
  <si>
    <t>6, 9, 11, 12</t>
  </si>
  <si>
    <t>11, 13</t>
  </si>
  <si>
    <t>6, 11 12, 15</t>
  </si>
  <si>
    <t>2, 4, 11, 12, 14</t>
  </si>
  <si>
    <t>3, 13, 16</t>
  </si>
  <si>
    <t>3, 11, 12, 13</t>
  </si>
  <si>
    <t>3, 4, 6, 12, 13</t>
  </si>
  <si>
    <t>3, 6, 11, 12, 13</t>
  </si>
  <si>
    <t>3, 7, 12, 13</t>
  </si>
  <si>
    <t>7, 11, 12, 13</t>
  </si>
  <si>
    <t>11, 13, 16, 17</t>
  </si>
  <si>
    <t>Does your annual procurement report capture and quantify the sustainability improvements directly attributable to procurement / commercial interventions?</t>
  </si>
  <si>
    <t>8, 12, 13, 16, 17</t>
  </si>
  <si>
    <t>3, 8, 11, 12, 13, 15</t>
  </si>
  <si>
    <t>6, 12, 14, 15</t>
  </si>
  <si>
    <t>6, 13, 14, 17</t>
  </si>
  <si>
    <t>1, 2, 5, 8, 12</t>
  </si>
  <si>
    <t>2, 8, 11,12 14, 17</t>
  </si>
  <si>
    <t>5, 8, 12, 14, 15, 16, 17</t>
  </si>
  <si>
    <t>2019-2020      SCORES</t>
  </si>
  <si>
    <t>NATIONAL SUSTAINABILITY ASSESSMENT TOOL RESULTS</t>
  </si>
  <si>
    <t>2020-2021 SCORES</t>
  </si>
  <si>
    <t>2021-2022 SCORES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</si>
</sst>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name val="Calibri"/>
      <family val="2"/>
    </font>
    <font>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1"/>
      <color theme="1"/>
      <name val="Arial"/>
      <family val="2"/>
    </font>
    <font>
      <b/>
      <sz val="11"/>
      <color theme="1"/>
      <name val="Arial"/>
      <family val="2"/>
    </font>
    <font>
      <sz val="11"/>
      <name val="Arial"/>
      <family val="2"/>
    </font>
    <font>
      <sz val="11"/>
      <color theme="0" tint="-0.249977111117893"/>
      <name val="Arial"/>
      <family val="2"/>
    </font>
    <font>
      <b/>
      <sz val="18"/>
      <color theme="1"/>
      <name val="Arial"/>
      <family val="2"/>
    </font>
    <font>
      <b/>
      <sz val="11"/>
      <color theme="0"/>
      <name val="Arial"/>
      <family val="2"/>
    </font>
    <font>
      <b/>
      <sz val="11"/>
      <name val="Arial"/>
      <family val="2"/>
    </font>
    <font>
      <sz val="11"/>
      <color theme="0"/>
      <name val="Arial"/>
      <family val="2"/>
    </font>
    <font>
      <b/>
      <sz val="9"/>
      <color indexed="81"/>
      <name val="Tahoma"/>
      <family val="2"/>
    </font>
    <font>
      <sz val="9"/>
      <color indexed="81"/>
      <name val="Tahoma"/>
      <family val="2"/>
    </font>
    <font>
      <sz val="11"/>
      <color rgb="FFFF0000"/>
      <name val="Arial"/>
      <family val="2"/>
    </font>
    <font>
      <sz val="11"/>
      <color rgb="FF212529"/>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AE620E"/>
        <bgColor indexed="64"/>
      </patternFill>
    </fill>
    <fill>
      <patternFill patternType="solid">
        <fgColor rgb="FFCC0000"/>
        <bgColor indexed="64"/>
      </patternFill>
    </fill>
    <fill>
      <patternFill patternType="solid">
        <fgColor rgb="FF32AA02"/>
        <bgColor indexed="64"/>
      </patternFill>
    </fill>
    <fill>
      <patternFill patternType="solid">
        <fgColor rgb="FFFCCA3E"/>
        <bgColor indexed="64"/>
      </patternFill>
    </fill>
    <fill>
      <patternFill patternType="solid">
        <fgColor rgb="FF0070C0"/>
        <bgColor indexed="64"/>
      </patternFill>
    </fill>
    <fill>
      <patternFill patternType="solid">
        <fgColor rgb="FFA9A9A9"/>
        <bgColor indexed="64"/>
      </patternFill>
    </fill>
    <fill>
      <patternFill patternType="solid">
        <fgColor rgb="FFEAB62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150">
    <xf numFmtId="0" fontId="0" fillId="0" borderId="0"/>
    <xf numFmtId="0" fontId="1" fillId="0" borderId="0"/>
    <xf numFmtId="0" fontId="1" fillId="0" borderId="0"/>
    <xf numFmtId="0" fontId="1" fillId="0" borderId="0"/>
    <xf numFmtId="0" fontId="1" fillId="0" borderId="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5" borderId="9" applyNumberFormat="0" applyAlignment="0" applyProtection="0"/>
    <xf numFmtId="0" fontId="10" fillId="6" borderId="10" applyNumberFormat="0" applyAlignment="0" applyProtection="0"/>
    <xf numFmtId="0" fontId="11" fillId="6" borderId="9" applyNumberFormat="0" applyAlignment="0" applyProtection="0"/>
    <xf numFmtId="0" fontId="12" fillId="0" borderId="11" applyNumberFormat="0" applyFill="0" applyAlignment="0" applyProtection="0"/>
    <xf numFmtId="0" fontId="13" fillId="7" borderId="1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4"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89">
    <xf numFmtId="0" fontId="0" fillId="0" borderId="0" xfId="0"/>
    <xf numFmtId="0" fontId="0" fillId="0" borderId="0" xfId="0" applyBorder="1"/>
    <xf numFmtId="0" fontId="0" fillId="0" borderId="0" xfId="0"/>
    <xf numFmtId="0" fontId="0" fillId="0" borderId="0" xfId="0" applyAlignment="1">
      <alignment horizontal="left" vertical="center"/>
    </xf>
    <xf numFmtId="0" fontId="20" fillId="0" borderId="0" xfId="0" applyFont="1"/>
    <xf numFmtId="0" fontId="20" fillId="0" borderId="22" xfId="0" applyFont="1" applyBorder="1"/>
    <xf numFmtId="0" fontId="21" fillId="0" borderId="3" xfId="0" applyFont="1" applyBorder="1"/>
    <xf numFmtId="0" fontId="21" fillId="0" borderId="1" xfId="0" applyFont="1" applyBorder="1" applyAlignment="1">
      <alignment wrapText="1"/>
    </xf>
    <xf numFmtId="0" fontId="21" fillId="0" borderId="1" xfId="0" applyFont="1" applyBorder="1"/>
    <xf numFmtId="0" fontId="21" fillId="0" borderId="2" xfId="0" applyFont="1" applyBorder="1" applyAlignment="1">
      <alignment wrapText="1"/>
    </xf>
    <xf numFmtId="0" fontId="21" fillId="0" borderId="18" xfId="0" applyFont="1" applyBorder="1" applyAlignment="1">
      <alignment wrapText="1"/>
    </xf>
    <xf numFmtId="0" fontId="20" fillId="0" borderId="0" xfId="0" applyFont="1" applyAlignment="1">
      <alignment wrapText="1"/>
    </xf>
    <xf numFmtId="0" fontId="22" fillId="0" borderId="19" xfId="0" applyFont="1" applyFill="1" applyBorder="1"/>
    <xf numFmtId="0" fontId="22" fillId="0" borderId="16" xfId="0" applyFont="1" applyFill="1" applyBorder="1"/>
    <xf numFmtId="0" fontId="20" fillId="0" borderId="16" xfId="0" applyFont="1" applyBorder="1"/>
    <xf numFmtId="0" fontId="20" fillId="0" borderId="17" xfId="0" applyFont="1" applyBorder="1"/>
    <xf numFmtId="0" fontId="20" fillId="0" borderId="15" xfId="0" applyFont="1" applyBorder="1"/>
    <xf numFmtId="0" fontId="22" fillId="0" borderId="3" xfId="0" applyFont="1" applyFill="1" applyBorder="1"/>
    <xf numFmtId="0" fontId="22" fillId="0" borderId="1" xfId="0" applyFont="1" applyFill="1" applyBorder="1"/>
    <xf numFmtId="0" fontId="22" fillId="0" borderId="2" xfId="0" applyFont="1" applyFill="1" applyBorder="1"/>
    <xf numFmtId="0" fontId="20" fillId="0" borderId="3" xfId="0" applyFont="1" applyBorder="1"/>
    <xf numFmtId="0" fontId="20" fillId="0" borderId="20" xfId="0" applyFont="1" applyBorder="1"/>
    <xf numFmtId="0" fontId="20" fillId="0" borderId="25" xfId="0" applyFont="1" applyBorder="1"/>
    <xf numFmtId="0" fontId="20" fillId="0" borderId="24" xfId="0" applyFont="1" applyBorder="1"/>
    <xf numFmtId="0" fontId="20" fillId="0" borderId="19" xfId="0" applyFont="1" applyFill="1" applyBorder="1" applyAlignment="1">
      <alignment wrapText="1"/>
    </xf>
    <xf numFmtId="9" fontId="20" fillId="0" borderId="0" xfId="0" applyNumberFormat="1" applyFont="1"/>
    <xf numFmtId="0" fontId="20" fillId="0" borderId="23" xfId="0" applyFont="1" applyBorder="1"/>
    <xf numFmtId="9" fontId="20" fillId="0" borderId="1" xfId="0" applyNumberFormat="1" applyFont="1" applyBorder="1"/>
    <xf numFmtId="0" fontId="20" fillId="0" borderId="0" xfId="0" applyFont="1" applyBorder="1"/>
    <xf numFmtId="0" fontId="20" fillId="0" borderId="29" xfId="0" applyFont="1" applyBorder="1"/>
    <xf numFmtId="9" fontId="20" fillId="0" borderId="5" xfId="0" applyNumberFormat="1" applyFont="1" applyBorder="1"/>
    <xf numFmtId="9" fontId="20" fillId="0" borderId="30" xfId="0" applyNumberFormat="1" applyFont="1" applyBorder="1"/>
    <xf numFmtId="9" fontId="20" fillId="33" borderId="18" xfId="0" applyNumberFormat="1" applyFont="1" applyFill="1" applyBorder="1"/>
    <xf numFmtId="0" fontId="20" fillId="0" borderId="1" xfId="0" applyFont="1" applyBorder="1"/>
    <xf numFmtId="0" fontId="20" fillId="0" borderId="20" xfId="0" applyFont="1" applyBorder="1" applyAlignment="1">
      <alignment horizontal="center"/>
    </xf>
    <xf numFmtId="0" fontId="23" fillId="0" borderId="0" xfId="0" applyFont="1"/>
    <xf numFmtId="0" fontId="24" fillId="0" borderId="0" xfId="0" applyFont="1"/>
    <xf numFmtId="0" fontId="20" fillId="0" borderId="22" xfId="0" applyFont="1" applyBorder="1" applyAlignment="1">
      <alignment wrapText="1"/>
    </xf>
    <xf numFmtId="0" fontId="20" fillId="0" borderId="32" xfId="0" applyFont="1" applyBorder="1"/>
    <xf numFmtId="0" fontId="22" fillId="0" borderId="17" xfId="0" applyFont="1" applyFill="1" applyBorder="1"/>
    <xf numFmtId="0" fontId="22" fillId="0" borderId="34" xfId="0" applyFont="1" applyFill="1" applyBorder="1"/>
    <xf numFmtId="0" fontId="22" fillId="0" borderId="26" xfId="0" applyFont="1" applyFill="1" applyBorder="1"/>
    <xf numFmtId="0" fontId="22" fillId="0" borderId="31" xfId="0" applyFont="1" applyFill="1" applyBorder="1"/>
    <xf numFmtId="0" fontId="22" fillId="0" borderId="33" xfId="0" applyFont="1" applyFill="1" applyBorder="1"/>
    <xf numFmtId="0" fontId="20" fillId="0" borderId="35" xfId="0" applyFont="1" applyBorder="1"/>
    <xf numFmtId="0" fontId="20" fillId="0" borderId="36" xfId="0" applyFont="1" applyBorder="1"/>
    <xf numFmtId="0" fontId="20" fillId="0" borderId="26" xfId="0" applyFont="1" applyBorder="1"/>
    <xf numFmtId="0" fontId="22" fillId="0" borderId="20" xfId="0" applyFont="1" applyFill="1" applyBorder="1"/>
    <xf numFmtId="0" fontId="22" fillId="0" borderId="4" xfId="0" applyFont="1" applyFill="1" applyBorder="1"/>
    <xf numFmtId="0" fontId="22" fillId="0" borderId="42" xfId="0" applyFont="1" applyFill="1" applyBorder="1"/>
    <xf numFmtId="0" fontId="22" fillId="0" borderId="43" xfId="0" applyFont="1" applyFill="1" applyBorder="1"/>
    <xf numFmtId="0" fontId="20" fillId="0" borderId="43" xfId="0" applyFont="1" applyBorder="1"/>
    <xf numFmtId="0" fontId="20" fillId="0" borderId="44" xfId="0" applyFont="1" applyFill="1" applyBorder="1" applyAlignment="1">
      <alignment wrapText="1"/>
    </xf>
    <xf numFmtId="0" fontId="20" fillId="0" borderId="42" xfId="0" applyFont="1" applyFill="1" applyBorder="1" applyAlignment="1">
      <alignment wrapText="1"/>
    </xf>
    <xf numFmtId="9" fontId="20" fillId="0" borderId="0" xfId="0" applyNumberFormat="1" applyFont="1" applyBorder="1"/>
    <xf numFmtId="0" fontId="20" fillId="0" borderId="40" xfId="0" applyFont="1" applyBorder="1"/>
    <xf numFmtId="0" fontId="20" fillId="0" borderId="56" xfId="0" applyFont="1" applyBorder="1"/>
    <xf numFmtId="0" fontId="20" fillId="0" borderId="18" xfId="0" applyFont="1" applyBorder="1"/>
    <xf numFmtId="0" fontId="21" fillId="0" borderId="15" xfId="0" applyFont="1" applyBorder="1" applyAlignment="1">
      <alignment horizontal="center" wrapText="1"/>
    </xf>
    <xf numFmtId="0" fontId="21" fillId="0" borderId="15" xfId="0" applyFont="1" applyBorder="1" applyAlignment="1">
      <alignment horizontal="center" vertical="center" wrapText="1"/>
    </xf>
    <xf numFmtId="0" fontId="25" fillId="41" borderId="51" xfId="0" applyFont="1" applyFill="1" applyBorder="1" applyAlignment="1">
      <alignment horizontal="center" vertical="center" wrapText="1"/>
    </xf>
    <xf numFmtId="0" fontId="21" fillId="39" borderId="48" xfId="0" applyFont="1" applyFill="1" applyBorder="1" applyAlignment="1">
      <alignment horizontal="center" vertical="center" wrapText="1"/>
    </xf>
    <xf numFmtId="0" fontId="21" fillId="39" borderId="49" xfId="0" applyFont="1" applyFill="1" applyBorder="1" applyAlignment="1">
      <alignment horizontal="center" vertical="center" wrapText="1"/>
    </xf>
    <xf numFmtId="0" fontId="21" fillId="39" borderId="50" xfId="0" applyFont="1" applyFill="1" applyBorder="1" applyAlignment="1">
      <alignment horizontal="center" vertical="center" wrapText="1"/>
    </xf>
    <xf numFmtId="0" fontId="21" fillId="36" borderId="52" xfId="0" applyFont="1" applyFill="1" applyBorder="1" applyAlignment="1">
      <alignment horizontal="center" vertical="center" wrapText="1"/>
    </xf>
    <xf numFmtId="0" fontId="26" fillId="36" borderId="49" xfId="0" applyFont="1" applyFill="1" applyBorder="1" applyAlignment="1">
      <alignment horizontal="center" vertical="center" wrapText="1"/>
    </xf>
    <xf numFmtId="0" fontId="21" fillId="36" borderId="49" xfId="0" applyFont="1" applyFill="1" applyBorder="1" applyAlignment="1">
      <alignment horizontal="center" vertical="center" wrapText="1"/>
    </xf>
    <xf numFmtId="0" fontId="21" fillId="36" borderId="53" xfId="0" applyFont="1" applyFill="1" applyBorder="1" applyAlignment="1">
      <alignment horizontal="center" vertical="center" wrapText="1"/>
    </xf>
    <xf numFmtId="0" fontId="21" fillId="40" borderId="48" xfId="0" applyFont="1" applyFill="1" applyBorder="1" applyAlignment="1">
      <alignment horizontal="center" vertical="center" wrapText="1"/>
    </xf>
    <xf numFmtId="0" fontId="21" fillId="40" borderId="49" xfId="0" applyFont="1" applyFill="1" applyBorder="1" applyAlignment="1">
      <alignment horizontal="center" vertical="center" wrapText="1"/>
    </xf>
    <xf numFmtId="0" fontId="21" fillId="40" borderId="50" xfId="0" applyFont="1" applyFill="1" applyBorder="1" applyAlignment="1">
      <alignment horizontal="center" vertical="center" wrapText="1"/>
    </xf>
    <xf numFmtId="0" fontId="21" fillId="0" borderId="18" xfId="0" applyFont="1" applyBorder="1" applyAlignment="1">
      <alignment horizontal="center" vertical="center" wrapText="1"/>
    </xf>
    <xf numFmtId="0" fontId="25" fillId="41" borderId="47" xfId="0" applyFont="1" applyFill="1" applyBorder="1" applyAlignment="1">
      <alignment horizontal="center" vertical="center" wrapText="1"/>
    </xf>
    <xf numFmtId="0" fontId="21" fillId="36" borderId="48" xfId="0" applyFont="1" applyFill="1" applyBorder="1" applyAlignment="1">
      <alignment horizontal="center" vertical="center" wrapText="1"/>
    </xf>
    <xf numFmtId="0" fontId="21" fillId="36" borderId="50" xfId="0" applyFont="1" applyFill="1" applyBorder="1" applyAlignment="1">
      <alignment horizontal="center" vertical="center" wrapText="1"/>
    </xf>
    <xf numFmtId="0" fontId="21" fillId="0" borderId="40" xfId="0" applyFont="1" applyBorder="1" applyAlignment="1">
      <alignment horizontal="center" vertical="center" wrapText="1"/>
    </xf>
    <xf numFmtId="0" fontId="20" fillId="0" borderId="0" xfId="0" applyFont="1" applyFill="1"/>
    <xf numFmtId="9" fontId="25" fillId="43" borderId="41" xfId="0" applyNumberFormat="1" applyFont="1" applyFill="1" applyBorder="1"/>
    <xf numFmtId="0" fontId="20" fillId="0" borderId="0" xfId="0" applyFont="1" applyFill="1" applyBorder="1"/>
    <xf numFmtId="9" fontId="20" fillId="46" borderId="37" xfId="0" applyNumberFormat="1" applyFont="1" applyFill="1" applyBorder="1"/>
    <xf numFmtId="9" fontId="20" fillId="46" borderId="38" xfId="0" applyNumberFormat="1" applyFont="1" applyFill="1" applyBorder="1"/>
    <xf numFmtId="9" fontId="20" fillId="46" borderId="39" xfId="0" applyNumberFormat="1" applyFont="1" applyFill="1" applyBorder="1"/>
    <xf numFmtId="9" fontId="27" fillId="44" borderId="39" xfId="0" applyNumberFormat="1" applyFont="1" applyFill="1" applyBorder="1"/>
    <xf numFmtId="9" fontId="27" fillId="44" borderId="37" xfId="0" applyNumberFormat="1" applyFont="1" applyFill="1" applyBorder="1"/>
    <xf numFmtId="9" fontId="27" fillId="45" borderId="38" xfId="0" applyNumberFormat="1" applyFont="1" applyFill="1" applyBorder="1"/>
    <xf numFmtId="0" fontId="0" fillId="0" borderId="0" xfId="0"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Border="1" applyAlignment="1">
      <alignment horizontal="center" vertical="center"/>
    </xf>
    <xf numFmtId="0" fontId="21" fillId="0" borderId="0" xfId="0" applyFont="1" applyAlignment="1">
      <alignment horizontal="center" vertical="center" wrapText="1"/>
    </xf>
    <xf numFmtId="0" fontId="26" fillId="0" borderId="1" xfId="0" applyFont="1" applyBorder="1" applyAlignment="1">
      <alignment horizontal="center" vertical="center" wrapText="1"/>
    </xf>
    <xf numFmtId="0" fontId="20" fillId="0" borderId="2" xfId="0" applyFont="1" applyBorder="1" applyAlignment="1">
      <alignment horizontal="center" vertical="center"/>
    </xf>
    <xf numFmtId="0" fontId="22" fillId="0" borderId="1" xfId="0" applyFont="1" applyBorder="1" applyAlignment="1">
      <alignment horizontal="left" vertical="center" wrapText="1"/>
    </xf>
    <xf numFmtId="0" fontId="22" fillId="0" borderId="1" xfId="0" applyFont="1" applyFill="1" applyBorder="1" applyAlignment="1">
      <alignment horizontal="left" vertical="center" wrapText="1"/>
    </xf>
    <xf numFmtId="0" fontId="20" fillId="0" borderId="0" xfId="0" applyFont="1" applyBorder="1" applyAlignment="1">
      <alignment horizontal="left" vertical="center" wrapText="1"/>
    </xf>
    <xf numFmtId="0" fontId="22" fillId="0" borderId="0" xfId="0" applyFont="1" applyBorder="1" applyAlignment="1">
      <alignment horizontal="left" vertical="center" wrapText="1"/>
    </xf>
    <xf numFmtId="0" fontId="22" fillId="0" borderId="0" xfId="0" applyFont="1" applyFill="1" applyBorder="1" applyAlignment="1">
      <alignment horizontal="left" vertical="center" wrapText="1"/>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Border="1" applyAlignment="1">
      <alignment horizontal="center" vertical="center" wrapText="1"/>
    </xf>
    <xf numFmtId="0" fontId="22" fillId="0" borderId="5" xfId="0" applyFont="1" applyFill="1" applyBorder="1" applyAlignment="1">
      <alignment horizontal="left" vertical="center" wrapText="1"/>
    </xf>
    <xf numFmtId="0" fontId="20" fillId="0" borderId="30"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20" fillId="0" borderId="0" xfId="0" applyFont="1" applyAlignment="1">
      <alignment vertical="center"/>
    </xf>
    <xf numFmtId="0" fontId="20" fillId="0" borderId="5" xfId="0" applyFont="1" applyBorder="1" applyAlignment="1">
      <alignment horizontal="left" vertical="center" wrapText="1"/>
    </xf>
    <xf numFmtId="0" fontId="20" fillId="0" borderId="5" xfId="0" applyFont="1" applyFill="1" applyBorder="1" applyAlignment="1">
      <alignment horizontal="left" vertical="center" wrapText="1"/>
    </xf>
    <xf numFmtId="0" fontId="20" fillId="0" borderId="1" xfId="0" applyFont="1" applyBorder="1" applyAlignment="1">
      <alignment horizontal="left" vertical="center" wrapText="1"/>
    </xf>
    <xf numFmtId="0" fontId="22" fillId="0" borderId="21" xfId="0" applyFont="1" applyFill="1" applyBorder="1" applyAlignment="1">
      <alignment horizontal="left" vertical="top" wrapText="1"/>
    </xf>
    <xf numFmtId="0" fontId="20" fillId="0" borderId="21" xfId="0" applyFont="1" applyFill="1" applyBorder="1"/>
    <xf numFmtId="0" fontId="22" fillId="0" borderId="0" xfId="0" applyFont="1" applyFill="1" applyBorder="1" applyAlignment="1">
      <alignment horizontal="left" vertical="top" wrapText="1"/>
    </xf>
    <xf numFmtId="0" fontId="20" fillId="0" borderId="0" xfId="0" applyFont="1" applyAlignment="1">
      <alignment horizontal="left"/>
    </xf>
    <xf numFmtId="0" fontId="22" fillId="0" borderId="5" xfId="0" applyFont="1" applyBorder="1" applyAlignment="1">
      <alignment vertical="top" wrapText="1"/>
    </xf>
    <xf numFmtId="0" fontId="20" fillId="0" borderId="5" xfId="0" applyFont="1" applyBorder="1" applyAlignment="1">
      <alignment vertical="top" wrapText="1"/>
    </xf>
    <xf numFmtId="0" fontId="20" fillId="0" borderId="1" xfId="0" applyFont="1" applyBorder="1" applyAlignment="1">
      <alignment vertical="top" wrapText="1"/>
    </xf>
    <xf numFmtId="0" fontId="22" fillId="0" borderId="5" xfId="0" applyFont="1" applyBorder="1" applyAlignment="1">
      <alignment horizontal="left" vertical="center" wrapText="1"/>
    </xf>
    <xf numFmtId="0" fontId="22" fillId="0" borderId="1" xfId="0" applyFont="1" applyBorder="1" applyAlignment="1">
      <alignment vertical="center" wrapText="1"/>
    </xf>
    <xf numFmtId="0" fontId="22" fillId="0" borderId="5" xfId="0" applyFont="1" applyBorder="1" applyAlignment="1">
      <alignment vertical="center" wrapText="1"/>
    </xf>
    <xf numFmtId="0" fontId="22" fillId="0" borderId="21" xfId="0" applyFont="1" applyBorder="1" applyAlignment="1">
      <alignment vertical="top" wrapText="1"/>
    </xf>
    <xf numFmtId="0" fontId="22" fillId="0" borderId="0" xfId="0" applyFont="1" applyBorder="1" applyAlignment="1">
      <alignment vertical="top" wrapText="1"/>
    </xf>
    <xf numFmtId="0" fontId="22" fillId="0" borderId="1" xfId="0" applyFont="1" applyFill="1" applyBorder="1" applyAlignment="1">
      <alignment horizontal="left" vertical="top" wrapText="1"/>
    </xf>
    <xf numFmtId="0" fontId="20" fillId="0" borderId="1"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31" fillId="0" borderId="0" xfId="0" applyFont="1" applyAlignment="1">
      <alignment vertical="center" wrapText="1"/>
    </xf>
    <xf numFmtId="0" fontId="31" fillId="0" borderId="1" xfId="0" applyFont="1" applyBorder="1" applyAlignment="1">
      <alignment vertical="center" wrapText="1"/>
    </xf>
    <xf numFmtId="0" fontId="20" fillId="0" borderId="0" xfId="0" applyFont="1" applyFill="1" applyAlignment="1">
      <alignment wrapText="1"/>
    </xf>
    <xf numFmtId="0" fontId="20" fillId="0" borderId="0" xfId="0" applyFont="1" applyFill="1" applyBorder="1" applyAlignment="1">
      <alignment horizontal="center" vertical="center" wrapText="1"/>
    </xf>
    <xf numFmtId="0" fontId="31" fillId="0" borderId="0" xfId="0" applyFont="1" applyAlignment="1">
      <alignment horizontal="left" vertical="center" wrapText="1"/>
    </xf>
    <xf numFmtId="0" fontId="0" fillId="0" borderId="0" xfId="0" applyFill="1" applyBorder="1" applyAlignment="1">
      <alignment horizontal="center" vertical="center" wrapText="1"/>
    </xf>
    <xf numFmtId="0" fontId="0" fillId="0" borderId="0" xfId="0" applyFill="1" applyAlignment="1">
      <alignment wrapText="1"/>
    </xf>
    <xf numFmtId="9" fontId="22" fillId="46" borderId="21" xfId="0" applyNumberFormat="1" applyFont="1" applyFill="1" applyBorder="1"/>
    <xf numFmtId="9" fontId="22" fillId="0" borderId="0" xfId="0" applyNumberFormat="1" applyFont="1" applyFill="1"/>
    <xf numFmtId="0" fontId="22" fillId="0" borderId="24" xfId="0" applyFont="1" applyFill="1" applyBorder="1"/>
    <xf numFmtId="0" fontId="22" fillId="0" borderId="0" xfId="0" applyFont="1" applyFill="1" applyBorder="1"/>
    <xf numFmtId="0" fontId="22" fillId="0" borderId="36" xfId="0" applyFont="1" applyFill="1" applyBorder="1"/>
    <xf numFmtId="0" fontId="22" fillId="0" borderId="0" xfId="0" applyFont="1" applyFill="1"/>
    <xf numFmtId="0" fontId="22" fillId="0" borderId="22" xfId="0" applyFont="1" applyFill="1" applyBorder="1"/>
    <xf numFmtId="0" fontId="22" fillId="0" borderId="23" xfId="0" applyFont="1" applyFill="1" applyBorder="1"/>
    <xf numFmtId="9" fontId="26" fillId="0" borderId="15" xfId="0" applyNumberFormat="1" applyFont="1" applyFill="1" applyBorder="1"/>
    <xf numFmtId="9" fontId="25" fillId="43" borderId="15" xfId="0" applyNumberFormat="1" applyFont="1" applyFill="1" applyBorder="1"/>
    <xf numFmtId="9" fontId="27" fillId="43" borderId="54" xfId="0" applyNumberFormat="1" applyFont="1" applyFill="1" applyBorder="1"/>
    <xf numFmtId="9" fontId="27" fillId="43" borderId="38" xfId="0" applyNumberFormat="1" applyFont="1" applyFill="1" applyBorder="1"/>
    <xf numFmtId="9" fontId="27" fillId="43" borderId="39" xfId="0" applyNumberFormat="1" applyFont="1" applyFill="1" applyBorder="1"/>
    <xf numFmtId="9" fontId="22" fillId="0" borderId="37" xfId="0" applyNumberFormat="1" applyFont="1" applyFill="1" applyBorder="1"/>
    <xf numFmtId="9" fontId="22" fillId="0" borderId="38" xfId="0" applyNumberFormat="1" applyFont="1" applyFill="1" applyBorder="1"/>
    <xf numFmtId="9" fontId="22" fillId="0" borderId="57" xfId="0" applyNumberFormat="1" applyFont="1" applyFill="1" applyBorder="1"/>
    <xf numFmtId="9" fontId="22" fillId="48" borderId="54" xfId="0" applyNumberFormat="1" applyFont="1" applyFill="1" applyBorder="1"/>
    <xf numFmtId="9" fontId="22" fillId="48" borderId="38" xfId="0" applyNumberFormat="1" applyFont="1" applyFill="1" applyBorder="1"/>
    <xf numFmtId="0" fontId="23" fillId="0" borderId="0" xfId="0" applyFont="1" applyFill="1"/>
    <xf numFmtId="9" fontId="22" fillId="49" borderId="38" xfId="0" applyNumberFormat="1" applyFont="1" applyFill="1" applyBorder="1"/>
    <xf numFmtId="9" fontId="22" fillId="0" borderId="54" xfId="0" applyNumberFormat="1" applyFont="1" applyFill="1" applyBorder="1"/>
    <xf numFmtId="9" fontId="22" fillId="0" borderId="39" xfId="0" applyNumberFormat="1" applyFont="1" applyFill="1" applyBorder="1"/>
    <xf numFmtId="9" fontId="22" fillId="0" borderId="55" xfId="0" applyNumberFormat="1" applyFont="1" applyFill="1" applyBorder="1"/>
    <xf numFmtId="9" fontId="27" fillId="43" borderId="37" xfId="0" applyNumberFormat="1" applyFont="1" applyFill="1" applyBorder="1"/>
    <xf numFmtId="9" fontId="20" fillId="48" borderId="38" xfId="0" applyNumberFormat="1" applyFont="1" applyFill="1" applyBorder="1"/>
    <xf numFmtId="0" fontId="21" fillId="37" borderId="51" xfId="0" applyFont="1" applyFill="1" applyBorder="1" applyAlignment="1">
      <alignment horizontal="center"/>
    </xf>
    <xf numFmtId="0" fontId="21" fillId="37" borderId="47" xfId="0" applyFont="1" applyFill="1" applyBorder="1" applyAlignment="1">
      <alignment horizontal="center"/>
    </xf>
    <xf numFmtId="0" fontId="21" fillId="37" borderId="41" xfId="0" applyFont="1" applyFill="1" applyBorder="1" applyAlignment="1">
      <alignment horizontal="center"/>
    </xf>
    <xf numFmtId="0" fontId="21" fillId="42" borderId="51" xfId="0" applyFont="1" applyFill="1" applyBorder="1" applyAlignment="1">
      <alignment horizontal="center" wrapText="1"/>
    </xf>
    <xf numFmtId="0" fontId="21" fillId="42" borderId="47" xfId="0" applyFont="1" applyFill="1" applyBorder="1" applyAlignment="1">
      <alignment horizontal="center" wrapText="1"/>
    </xf>
    <xf numFmtId="0" fontId="21" fillId="42" borderId="41" xfId="0" applyFont="1" applyFill="1" applyBorder="1" applyAlignment="1">
      <alignment horizontal="center" wrapText="1"/>
    </xf>
    <xf numFmtId="0" fontId="21" fillId="38" borderId="51" xfId="0" applyFont="1" applyFill="1" applyBorder="1" applyAlignment="1">
      <alignment horizontal="center"/>
    </xf>
    <xf numFmtId="0" fontId="21" fillId="38" borderId="47" xfId="0" applyFont="1" applyFill="1" applyBorder="1" applyAlignment="1">
      <alignment horizontal="center"/>
    </xf>
    <xf numFmtId="0" fontId="21" fillId="38" borderId="41" xfId="0" applyFont="1" applyFill="1" applyBorder="1" applyAlignment="1">
      <alignment horizontal="center"/>
    </xf>
    <xf numFmtId="0" fontId="25" fillId="47" borderId="18" xfId="0" applyFont="1" applyFill="1" applyBorder="1" applyAlignment="1">
      <alignment horizontal="center" vertical="center" wrapText="1"/>
    </xf>
    <xf numFmtId="0" fontId="25" fillId="47" borderId="45" xfId="0" applyFont="1" applyFill="1" applyBorder="1" applyAlignment="1">
      <alignment horizontal="center" vertical="center" wrapText="1"/>
    </xf>
    <xf numFmtId="0" fontId="25" fillId="47" borderId="44" xfId="0" applyFont="1" applyFill="1" applyBorder="1" applyAlignment="1">
      <alignment horizontal="center" vertical="center" wrapText="1"/>
    </xf>
    <xf numFmtId="0" fontId="20" fillId="35" borderId="21" xfId="0" applyFont="1" applyFill="1" applyBorder="1" applyAlignment="1">
      <alignment horizontal="center" vertical="center" wrapText="1"/>
    </xf>
    <xf numFmtId="0" fontId="20" fillId="35" borderId="0" xfId="0" applyFont="1" applyFill="1" applyBorder="1" applyAlignment="1">
      <alignment horizontal="center" vertical="center" wrapText="1"/>
    </xf>
    <xf numFmtId="0" fontId="21" fillId="37" borderId="46" xfId="0" applyFont="1" applyFill="1" applyBorder="1" applyAlignment="1">
      <alignment horizontal="center"/>
    </xf>
    <xf numFmtId="0" fontId="21" fillId="37" borderId="32" xfId="0" applyFont="1" applyFill="1" applyBorder="1" applyAlignment="1">
      <alignment horizontal="center"/>
    </xf>
    <xf numFmtId="0" fontId="21" fillId="37" borderId="40" xfId="0" applyFont="1" applyFill="1" applyBorder="1" applyAlignment="1">
      <alignment horizontal="center"/>
    </xf>
    <xf numFmtId="0" fontId="21" fillId="42" borderId="46" xfId="0" applyFont="1" applyFill="1" applyBorder="1" applyAlignment="1">
      <alignment horizontal="center" wrapText="1"/>
    </xf>
    <xf numFmtId="0" fontId="21" fillId="42" borderId="32" xfId="0" applyFont="1" applyFill="1" applyBorder="1" applyAlignment="1">
      <alignment horizontal="center" wrapText="1"/>
    </xf>
    <xf numFmtId="0" fontId="21" fillId="42" borderId="40" xfId="0" applyFont="1" applyFill="1" applyBorder="1" applyAlignment="1">
      <alignment horizontal="center" wrapText="1"/>
    </xf>
    <xf numFmtId="0" fontId="21" fillId="38" borderId="46" xfId="0" applyFont="1" applyFill="1" applyBorder="1" applyAlignment="1">
      <alignment horizontal="center"/>
    </xf>
    <xf numFmtId="0" fontId="21" fillId="38" borderId="32" xfId="0" applyFont="1" applyFill="1" applyBorder="1" applyAlignment="1">
      <alignment horizontal="center"/>
    </xf>
    <xf numFmtId="0" fontId="21" fillId="38" borderId="40" xfId="0" applyFont="1" applyFill="1" applyBorder="1" applyAlignment="1">
      <alignment horizontal="center"/>
    </xf>
    <xf numFmtId="0" fontId="25" fillId="34" borderId="27" xfId="0" applyFont="1" applyFill="1" applyBorder="1" applyAlignment="1">
      <alignment horizontal="center" vertical="center" wrapText="1"/>
    </xf>
    <xf numFmtId="0" fontId="25" fillId="34" borderId="28" xfId="0" applyFont="1" applyFill="1" applyBorder="1" applyAlignment="1">
      <alignment horizontal="center" vertical="center" wrapText="1"/>
    </xf>
    <xf numFmtId="0" fontId="25" fillId="34" borderId="26" xfId="0" applyFont="1" applyFill="1" applyBorder="1" applyAlignment="1">
      <alignment horizontal="center" vertical="center" wrapText="1"/>
    </xf>
  </cellXfs>
  <cellStyles count="150">
    <cellStyle name="20% - Accent1" xfId="20" builtinId="30" customBuiltin="1"/>
    <cellStyle name="20% - Accent1 2" xfId="45"/>
    <cellStyle name="20% - Accent1 2 2" xfId="46"/>
    <cellStyle name="20% - Accent1 3" xfId="47"/>
    <cellStyle name="20% - Accent1 3 2" xfId="48"/>
    <cellStyle name="20% - Accent1 4" xfId="49"/>
    <cellStyle name="20% - Accent2" xfId="23" builtinId="34" customBuiltin="1"/>
    <cellStyle name="20% - Accent2 2" xfId="50"/>
    <cellStyle name="20% - Accent2 2 2" xfId="51"/>
    <cellStyle name="20% - Accent2 3" xfId="52"/>
    <cellStyle name="20% - Accent2 3 2" xfId="53"/>
    <cellStyle name="20% - Accent2 4" xfId="54"/>
    <cellStyle name="20% - Accent3" xfId="26" builtinId="38" customBuiltin="1"/>
    <cellStyle name="20% - Accent3 2" xfId="55"/>
    <cellStyle name="20% - Accent3 2 2" xfId="56"/>
    <cellStyle name="20% - Accent3 3" xfId="57"/>
    <cellStyle name="20% - Accent3 3 2" xfId="58"/>
    <cellStyle name="20% - Accent3 4" xfId="59"/>
    <cellStyle name="20% - Accent4" xfId="29" builtinId="42" customBuiltin="1"/>
    <cellStyle name="20% - Accent4 2" xfId="60"/>
    <cellStyle name="20% - Accent4 2 2" xfId="61"/>
    <cellStyle name="20% - Accent4 3" xfId="62"/>
    <cellStyle name="20% - Accent4 3 2" xfId="63"/>
    <cellStyle name="20% - Accent4 4" xfId="64"/>
    <cellStyle name="20% - Accent5" xfId="32" builtinId="46" customBuiltin="1"/>
    <cellStyle name="20% - Accent5 2" xfId="65"/>
    <cellStyle name="20% - Accent5 2 2" xfId="66"/>
    <cellStyle name="20% - Accent5 3" xfId="67"/>
    <cellStyle name="20% - Accent5 3 2" xfId="68"/>
    <cellStyle name="20% - Accent5 4" xfId="69"/>
    <cellStyle name="20% - Accent6" xfId="35" builtinId="50" customBuiltin="1"/>
    <cellStyle name="20% - Accent6 2" xfId="70"/>
    <cellStyle name="20% - Accent6 2 2" xfId="71"/>
    <cellStyle name="20% - Accent6 3" xfId="72"/>
    <cellStyle name="20% - Accent6 3 2" xfId="73"/>
    <cellStyle name="20% - Accent6 4" xfId="74"/>
    <cellStyle name="40% - Accent1" xfId="21" builtinId="31" customBuiltin="1"/>
    <cellStyle name="40% - Accent1 2" xfId="75"/>
    <cellStyle name="40% - Accent1 2 2" xfId="76"/>
    <cellStyle name="40% - Accent1 3" xfId="77"/>
    <cellStyle name="40% - Accent1 3 2" xfId="78"/>
    <cellStyle name="40% - Accent1 4" xfId="79"/>
    <cellStyle name="40% - Accent2" xfId="24" builtinId="35" customBuiltin="1"/>
    <cellStyle name="40% - Accent2 2" xfId="80"/>
    <cellStyle name="40% - Accent2 2 2" xfId="81"/>
    <cellStyle name="40% - Accent2 3" xfId="82"/>
    <cellStyle name="40% - Accent2 3 2" xfId="83"/>
    <cellStyle name="40% - Accent2 4" xfId="84"/>
    <cellStyle name="40% - Accent3" xfId="27" builtinId="39" customBuiltin="1"/>
    <cellStyle name="40% - Accent3 2" xfId="85"/>
    <cellStyle name="40% - Accent3 2 2" xfId="86"/>
    <cellStyle name="40% - Accent3 3" xfId="87"/>
    <cellStyle name="40% - Accent3 3 2" xfId="88"/>
    <cellStyle name="40% - Accent3 4" xfId="89"/>
    <cellStyle name="40% - Accent4" xfId="30" builtinId="43" customBuiltin="1"/>
    <cellStyle name="40% - Accent4 2" xfId="90"/>
    <cellStyle name="40% - Accent4 2 2" xfId="91"/>
    <cellStyle name="40% - Accent4 3" xfId="92"/>
    <cellStyle name="40% - Accent4 3 2" xfId="93"/>
    <cellStyle name="40% - Accent4 4" xfId="94"/>
    <cellStyle name="40% - Accent5" xfId="33" builtinId="47" customBuiltin="1"/>
    <cellStyle name="40% - Accent5 2" xfId="95"/>
    <cellStyle name="40% - Accent5 2 2" xfId="96"/>
    <cellStyle name="40% - Accent5 3" xfId="97"/>
    <cellStyle name="40% - Accent5 3 2" xfId="98"/>
    <cellStyle name="40% - Accent5 4" xfId="99"/>
    <cellStyle name="40% - Accent6" xfId="36" builtinId="51" customBuiltin="1"/>
    <cellStyle name="40% - Accent6 2" xfId="100"/>
    <cellStyle name="40% - Accent6 2 2" xfId="101"/>
    <cellStyle name="40% - Accent6 3" xfId="102"/>
    <cellStyle name="40% - Accent6 3 2" xfId="103"/>
    <cellStyle name="40% - Accent6 4" xfId="104"/>
    <cellStyle name="60% - Accent1 2" xfId="39"/>
    <cellStyle name="60% - Accent2 2" xfId="40"/>
    <cellStyle name="60% - Accent3 2" xfId="41"/>
    <cellStyle name="60% - Accent4 2" xfId="42"/>
    <cellStyle name="60% - Accent5 2" xfId="43"/>
    <cellStyle name="60% - Accent6 2" xfId="44"/>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0" builtinId="27" customBuiltin="1"/>
    <cellStyle name="Calculation" xfId="13" builtinId="22" customBuiltin="1"/>
    <cellStyle name="Check Cell" xfId="15" builtinId="23" customBuiltin="1"/>
    <cellStyle name="Explanatory Text" xfId="17"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1" builtinId="20" customBuiltin="1"/>
    <cellStyle name="Linked Cell" xfId="14" builtinId="24" customBuiltin="1"/>
    <cellStyle name="Neutral 2" xfId="38"/>
    <cellStyle name="Normal" xfId="0" builtinId="0"/>
    <cellStyle name="Normal 2" xfId="2"/>
    <cellStyle name="Normal 2 2" xfId="105"/>
    <cellStyle name="Normal 2 2 2" xfId="4"/>
    <cellStyle name="Normal 2 3" xfId="106"/>
    <cellStyle name="Normal 3" xfId="107"/>
    <cellStyle name="Normal 3 2" xfId="108"/>
    <cellStyle name="Normal 3 2 2" xfId="109"/>
    <cellStyle name="Normal 3 3" xfId="110"/>
    <cellStyle name="Normal 4" xfId="111"/>
    <cellStyle name="Normal 4 2" xfId="112"/>
    <cellStyle name="Normal 4 2 2" xfId="113"/>
    <cellStyle name="Normal 4 3" xfId="114"/>
    <cellStyle name="Normal 4 3 2" xfId="115"/>
    <cellStyle name="Normal 4 4" xfId="116"/>
    <cellStyle name="Normal 5" xfId="117"/>
    <cellStyle name="Normal 5 2" xfId="118"/>
    <cellStyle name="Normal 5 2 2" xfId="119"/>
    <cellStyle name="Normal 5 3" xfId="120"/>
    <cellStyle name="Normal 5 3 2" xfId="121"/>
    <cellStyle name="Normal 5 4" xfId="122"/>
    <cellStyle name="Normal 6" xfId="1"/>
    <cellStyle name="Normal 6 2" xfId="3"/>
    <cellStyle name="Normal 6 2 2" xfId="123"/>
    <cellStyle name="Normal 6 2 2 2" xfId="124"/>
    <cellStyle name="Normal 6 2 3" xfId="125"/>
    <cellStyle name="Normal 7" xfId="126"/>
    <cellStyle name="Normal 8" xfId="127"/>
    <cellStyle name="Normal 8 2" xfId="149"/>
    <cellStyle name="Note 2" xfId="128"/>
    <cellStyle name="Note 2 2" xfId="129"/>
    <cellStyle name="Note 2 2 2" xfId="130"/>
    <cellStyle name="Note 2 3" xfId="131"/>
    <cellStyle name="Note 2 3 2" xfId="132"/>
    <cellStyle name="Note 2 4" xfId="133"/>
    <cellStyle name="Output" xfId="12" builtinId="21" customBuiltin="1"/>
    <cellStyle name="Percent 2" xfId="134"/>
    <cellStyle name="Percent 2 2" xfId="135"/>
    <cellStyle name="Percent 2 2 2" xfId="136"/>
    <cellStyle name="Percent 2 3" xfId="137"/>
    <cellStyle name="Percent 3" xfId="138"/>
    <cellStyle name="Percent 3 2" xfId="139"/>
    <cellStyle name="Percent 3 2 2" xfId="140"/>
    <cellStyle name="Percent 3 3" xfId="141"/>
    <cellStyle name="Percent 3 3 2" xfId="142"/>
    <cellStyle name="Percent 3 4" xfId="143"/>
    <cellStyle name="Percent 4" xfId="144"/>
    <cellStyle name="Percent 4 2" xfId="145"/>
    <cellStyle name="Percent 4 2 2" xfId="146"/>
    <cellStyle name="Percent 4 2 2 2" xfId="147"/>
    <cellStyle name="Percent 4 2 3" xfId="148"/>
    <cellStyle name="Title 2" xfId="37"/>
    <cellStyle name="Total" xfId="18" builtinId="25" customBuiltin="1"/>
    <cellStyle name="Warning Text" xfId="16" builtinId="11" customBuiltin="1"/>
  </cellStyles>
  <dxfs count="0"/>
  <tableStyles count="0" defaultTableStyle="TableStyleMedium2" defaultPivotStyle="PivotStyleLight16"/>
  <colors>
    <mruColors>
      <color rgb="FFAE620E"/>
      <color rgb="FFA9A9A9"/>
      <color rgb="FFEAB622"/>
      <color rgb="FFFCCA3E"/>
      <color rgb="FFCC0000"/>
      <color rgb="FF32AA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Arial" panose="020B0604020202020204" pitchFamily="34" charset="0"/>
                <a:ea typeface="+mn-ea"/>
                <a:cs typeface="Arial" panose="020B0604020202020204" pitchFamily="34" charset="0"/>
              </a:defRPr>
            </a:pPr>
            <a:r>
              <a:rPr lang="en-GB"/>
              <a:t>NHS Grampian NSAT Scores </a:t>
            </a:r>
          </a:p>
        </c:rich>
      </c:tx>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6786552146639414"/>
          <c:y val="0.1852020195131491"/>
          <c:w val="0.47358198967853116"/>
          <c:h val="0.74438589214727058"/>
        </c:manualLayout>
      </c:layout>
      <c:radarChart>
        <c:radarStyle val="marker"/>
        <c:varyColors val="0"/>
        <c:ser>
          <c:idx val="0"/>
          <c:order val="0"/>
          <c:tx>
            <c:v>2019-20 Scores</c:v>
          </c:tx>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f>Scores!$C$22:$R$22</c:f>
              <c:strCache>
                <c:ptCount val="16"/>
                <c:pt idx="0">
                  <c:v>Governance &amp; Policy </c:v>
                </c:pt>
                <c:pt idx="1">
                  <c:v>Capital Projects</c:v>
                </c:pt>
                <c:pt idx="2">
                  <c:v>Active Travel</c:v>
                </c:pt>
                <c:pt idx="3">
                  <c:v>Transport</c:v>
                </c:pt>
                <c:pt idx="4">
                  <c:v>Greenspace</c:v>
                </c:pt>
                <c:pt idx="5">
                  <c:v>Biodiversity</c:v>
                </c:pt>
                <c:pt idx="6">
                  <c:v>Awareness</c:v>
                </c:pt>
                <c:pt idx="7">
                  <c:v>Welfare</c:v>
                </c:pt>
                <c:pt idx="8">
                  <c:v>Ethical Issues</c:v>
                </c:pt>
                <c:pt idx="9">
                  <c:v>Communities</c:v>
                </c:pt>
                <c:pt idx="10">
                  <c:v>Sustainable Care</c:v>
                </c:pt>
                <c:pt idx="11">
                  <c:v>Environmental Management</c:v>
                </c:pt>
                <c:pt idx="12">
                  <c:v>Procurement &amp; Supply Chain</c:v>
                </c:pt>
                <c:pt idx="13">
                  <c:v>Waste</c:v>
                </c:pt>
                <c:pt idx="14">
                  <c:v>Adaptation</c:v>
                </c:pt>
                <c:pt idx="15">
                  <c:v>Greenhouse Gases </c:v>
                </c:pt>
              </c:strCache>
            </c:strRef>
          </c:cat>
          <c:val>
            <c:numRef>
              <c:f>Scores!$C$27:$R$27</c:f>
              <c:numCache>
                <c:formatCode>0%</c:formatCode>
                <c:ptCount val="16"/>
                <c:pt idx="0">
                  <c:v>0.18333333333333332</c:v>
                </c:pt>
                <c:pt idx="1">
                  <c:v>0.45555555555555555</c:v>
                </c:pt>
                <c:pt idx="2">
                  <c:v>0.27500000000000002</c:v>
                </c:pt>
                <c:pt idx="3">
                  <c:v>0.34</c:v>
                </c:pt>
                <c:pt idx="4">
                  <c:v>0.5</c:v>
                </c:pt>
                <c:pt idx="5">
                  <c:v>0.4</c:v>
                </c:pt>
                <c:pt idx="6">
                  <c:v>0.33333333333333331</c:v>
                </c:pt>
                <c:pt idx="7">
                  <c:v>0.68571428571428572</c:v>
                </c:pt>
                <c:pt idx="8">
                  <c:v>0.66666666666666663</c:v>
                </c:pt>
                <c:pt idx="9">
                  <c:v>0.46666666666666667</c:v>
                </c:pt>
                <c:pt idx="10">
                  <c:v>0.31428571428571428</c:v>
                </c:pt>
                <c:pt idx="11">
                  <c:v>0.38</c:v>
                </c:pt>
                <c:pt idx="12">
                  <c:v>0.28333333333333333</c:v>
                </c:pt>
                <c:pt idx="13">
                  <c:v>0.6</c:v>
                </c:pt>
                <c:pt idx="14">
                  <c:v>0.27272727272727271</c:v>
                </c:pt>
                <c:pt idx="15">
                  <c:v>0.2</c:v>
                </c:pt>
              </c:numCache>
            </c:numRef>
          </c:val>
        </c:ser>
        <c:ser>
          <c:idx val="2"/>
          <c:order val="1"/>
          <c:tx>
            <c:v>2020-21 Scores</c:v>
          </c:tx>
          <c:spPr>
            <a:ln w="349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7150" dist="19050" dir="5400000" algn="ctr" rotWithShape="0">
                  <a:srgbClr val="000000">
                    <a:alpha val="63000"/>
                  </a:srgbClr>
                </a:outerShdw>
              </a:effectLst>
            </c:spPr>
          </c:marker>
          <c:cat>
            <c:strRef>
              <c:f>Scores!$C$22:$R$22</c:f>
              <c:strCache>
                <c:ptCount val="16"/>
                <c:pt idx="0">
                  <c:v>Governance &amp; Policy </c:v>
                </c:pt>
                <c:pt idx="1">
                  <c:v>Capital Projects</c:v>
                </c:pt>
                <c:pt idx="2">
                  <c:v>Active Travel</c:v>
                </c:pt>
                <c:pt idx="3">
                  <c:v>Transport</c:v>
                </c:pt>
                <c:pt idx="4">
                  <c:v>Greenspace</c:v>
                </c:pt>
                <c:pt idx="5">
                  <c:v>Biodiversity</c:v>
                </c:pt>
                <c:pt idx="6">
                  <c:v>Awareness</c:v>
                </c:pt>
                <c:pt idx="7">
                  <c:v>Welfare</c:v>
                </c:pt>
                <c:pt idx="8">
                  <c:v>Ethical Issues</c:v>
                </c:pt>
                <c:pt idx="9">
                  <c:v>Communities</c:v>
                </c:pt>
                <c:pt idx="10">
                  <c:v>Sustainable Care</c:v>
                </c:pt>
                <c:pt idx="11">
                  <c:v>Environmental Management</c:v>
                </c:pt>
                <c:pt idx="12">
                  <c:v>Procurement &amp; Supply Chain</c:v>
                </c:pt>
                <c:pt idx="13">
                  <c:v>Waste</c:v>
                </c:pt>
                <c:pt idx="14">
                  <c:v>Adaptation</c:v>
                </c:pt>
                <c:pt idx="15">
                  <c:v>Greenhouse Gases </c:v>
                </c:pt>
              </c:strCache>
            </c:strRef>
          </c:cat>
          <c:val>
            <c:numRef>
              <c:f>Scores!$C$35:$R$35</c:f>
              <c:numCache>
                <c:formatCode>0%</c:formatCode>
                <c:ptCount val="16"/>
                <c:pt idx="0">
                  <c:v>0.39166666666666666</c:v>
                </c:pt>
                <c:pt idx="1">
                  <c:v>0.6</c:v>
                </c:pt>
                <c:pt idx="2">
                  <c:v>0.32500000000000001</c:v>
                </c:pt>
                <c:pt idx="3">
                  <c:v>0.56000000000000005</c:v>
                </c:pt>
                <c:pt idx="4">
                  <c:v>0.32</c:v>
                </c:pt>
                <c:pt idx="5">
                  <c:v>0.2</c:v>
                </c:pt>
                <c:pt idx="6">
                  <c:v>0.36666666666666664</c:v>
                </c:pt>
                <c:pt idx="7">
                  <c:v>0.8</c:v>
                </c:pt>
                <c:pt idx="8">
                  <c:v>0.6</c:v>
                </c:pt>
                <c:pt idx="9">
                  <c:v>0.5</c:v>
                </c:pt>
                <c:pt idx="10">
                  <c:v>1.4285714285714285E-2</c:v>
                </c:pt>
                <c:pt idx="11">
                  <c:v>0.48</c:v>
                </c:pt>
                <c:pt idx="12">
                  <c:v>0.48333333333333334</c:v>
                </c:pt>
                <c:pt idx="13">
                  <c:v>0.62222222222222223</c:v>
                </c:pt>
                <c:pt idx="14">
                  <c:v>0.10909090909090909</c:v>
                </c:pt>
                <c:pt idx="15">
                  <c:v>0.32500000000000001</c:v>
                </c:pt>
              </c:numCache>
            </c:numRef>
          </c:val>
        </c:ser>
        <c:ser>
          <c:idx val="1"/>
          <c:order val="2"/>
          <c:tx>
            <c:v>2021-22 Scores</c:v>
          </c:tx>
          <c:spPr>
            <a:ln w="349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val>
            <c:numRef>
              <c:f>Scores!$C$43:$R$43</c:f>
              <c:numCache>
                <c:formatCode>0%</c:formatCode>
                <c:ptCount val="16"/>
                <c:pt idx="0">
                  <c:v>0.45833333333333331</c:v>
                </c:pt>
                <c:pt idx="1">
                  <c:v>0.66666666666666663</c:v>
                </c:pt>
                <c:pt idx="2">
                  <c:v>0.52500000000000002</c:v>
                </c:pt>
                <c:pt idx="3">
                  <c:v>0.52</c:v>
                </c:pt>
                <c:pt idx="4">
                  <c:v>0.34</c:v>
                </c:pt>
                <c:pt idx="5">
                  <c:v>0.33333333333333331</c:v>
                </c:pt>
                <c:pt idx="6">
                  <c:v>0.43333333333333335</c:v>
                </c:pt>
                <c:pt idx="7">
                  <c:v>0.8571428571428571</c:v>
                </c:pt>
                <c:pt idx="8">
                  <c:v>0.8</c:v>
                </c:pt>
                <c:pt idx="9">
                  <c:v>0.48333333333333334</c:v>
                </c:pt>
                <c:pt idx="10">
                  <c:v>0.34285714285714286</c:v>
                </c:pt>
                <c:pt idx="11">
                  <c:v>0.54</c:v>
                </c:pt>
                <c:pt idx="12">
                  <c:v>0.56666666666666665</c:v>
                </c:pt>
                <c:pt idx="13">
                  <c:v>0.66666666666666663</c:v>
                </c:pt>
                <c:pt idx="14">
                  <c:v>0.27272727272727271</c:v>
                </c:pt>
                <c:pt idx="15">
                  <c:v>0.35</c:v>
                </c:pt>
              </c:numCache>
            </c:numRef>
          </c:val>
        </c:ser>
        <c:dLbls>
          <c:showLegendKey val="0"/>
          <c:showVal val="0"/>
          <c:showCatName val="0"/>
          <c:showSerName val="0"/>
          <c:showPercent val="0"/>
          <c:showBubbleSize val="0"/>
        </c:dLbls>
        <c:axId val="243610296"/>
        <c:axId val="243609904"/>
      </c:radarChart>
      <c:catAx>
        <c:axId val="24361029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crossAx val="243609904"/>
        <c:crosses val="autoZero"/>
        <c:auto val="1"/>
        <c:lblAlgn val="ctr"/>
        <c:lblOffset val="100"/>
        <c:noMultiLvlLbl val="0"/>
      </c:catAx>
      <c:valAx>
        <c:axId val="24360990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n-US"/>
          </a:p>
        </c:txPr>
        <c:crossAx val="243610296"/>
        <c:crosses val="autoZero"/>
        <c:crossBetween val="between"/>
      </c:valAx>
      <c:spPr>
        <a:noFill/>
        <a:ln>
          <a:noFill/>
        </a:ln>
        <a:effectLst/>
      </c:spPr>
    </c:plotArea>
    <c:legend>
      <c:legendPos val="t"/>
      <c:layout>
        <c:manualLayout>
          <c:xMode val="edge"/>
          <c:yMode val="edge"/>
          <c:x val="0.31236296020100551"/>
          <c:y val="8.619354838709678E-2"/>
          <c:w val="0.39013006382558724"/>
          <c:h val="2.74400474134281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1">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16</xdr:col>
      <xdr:colOff>228600</xdr:colOff>
      <xdr:row>45</xdr:row>
      <xdr:rowOff>28575</xdr:rowOff>
    </xdr:from>
    <xdr:to>
      <xdr:col>18</xdr:col>
      <xdr:colOff>599819</xdr:colOff>
      <xdr:row>51</xdr:row>
      <xdr:rowOff>66530</xdr:rowOff>
    </xdr:to>
    <xdr:pic>
      <xdr:nvPicPr>
        <xdr:cNvPr id="3" name="Picture 2"/>
        <xdr:cNvPicPr>
          <a:picLocks noChangeAspect="1"/>
        </xdr:cNvPicPr>
      </xdr:nvPicPr>
      <xdr:blipFill>
        <a:blip xmlns:r="http://schemas.openxmlformats.org/officeDocument/2006/relationships" r:embed="rId1"/>
        <a:stretch>
          <a:fillRect/>
        </a:stretch>
      </xdr:blipFill>
      <xdr:spPr>
        <a:xfrm>
          <a:off x="14982825" y="7620000"/>
          <a:ext cx="2047619" cy="1161905"/>
        </a:xfrm>
        <a:prstGeom prst="rect">
          <a:avLst/>
        </a:prstGeom>
        <a:ln>
          <a:solidFill>
            <a:schemeClr val="tx1"/>
          </a:solidFill>
        </a:ln>
      </xdr:spPr>
    </xdr:pic>
    <xdr:clientData/>
  </xdr:twoCellAnchor>
  <xdr:twoCellAnchor>
    <xdr:from>
      <xdr:col>0</xdr:col>
      <xdr:colOff>419100</xdr:colOff>
      <xdr:row>43</xdr:row>
      <xdr:rowOff>142875</xdr:rowOff>
    </xdr:from>
    <xdr:to>
      <xdr:col>11</xdr:col>
      <xdr:colOff>676275</xdr:colOff>
      <xdr:row>84</xdr:row>
      <xdr:rowOff>66675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17</xdr:col>
      <xdr:colOff>142781</xdr:colOff>
      <xdr:row>13</xdr:row>
      <xdr:rowOff>66675</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542925"/>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17</xdr:col>
      <xdr:colOff>142781</xdr:colOff>
      <xdr:row>6</xdr:row>
      <xdr:rowOff>76200</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381000"/>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17</xdr:col>
      <xdr:colOff>142781</xdr:colOff>
      <xdr:row>6</xdr:row>
      <xdr:rowOff>76200</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25" y="381000"/>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38100</xdr:colOff>
      <xdr:row>1</xdr:row>
      <xdr:rowOff>57150</xdr:rowOff>
    </xdr:from>
    <xdr:to>
      <xdr:col>17</xdr:col>
      <xdr:colOff>180881</xdr:colOff>
      <xdr:row>6</xdr:row>
      <xdr:rowOff>133350</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4675" y="600075"/>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17</xdr:col>
      <xdr:colOff>142781</xdr:colOff>
      <xdr:row>6</xdr:row>
      <xdr:rowOff>76200</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381000"/>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17</xdr:col>
      <xdr:colOff>142781</xdr:colOff>
      <xdr:row>6</xdr:row>
      <xdr:rowOff>76200</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381000"/>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17</xdr:col>
      <xdr:colOff>142781</xdr:colOff>
      <xdr:row>6</xdr:row>
      <xdr:rowOff>76200</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0" y="381000"/>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17</xdr:col>
      <xdr:colOff>142781</xdr:colOff>
      <xdr:row>6</xdr:row>
      <xdr:rowOff>76200</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4675" y="542925"/>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47625</xdr:colOff>
      <xdr:row>1</xdr:row>
      <xdr:rowOff>27795</xdr:rowOff>
    </xdr:from>
    <xdr:to>
      <xdr:col>17</xdr:col>
      <xdr:colOff>190406</xdr:colOff>
      <xdr:row>6</xdr:row>
      <xdr:rowOff>103995</xdr:rowOff>
    </xdr:to>
    <xdr:pic>
      <xdr:nvPicPr>
        <xdr:cNvPr id="4" name="Picture 3"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70720"/>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76200</xdr:colOff>
      <xdr:row>1</xdr:row>
      <xdr:rowOff>28575</xdr:rowOff>
    </xdr:from>
    <xdr:to>
      <xdr:col>17</xdr:col>
      <xdr:colOff>218981</xdr:colOff>
      <xdr:row>6</xdr:row>
      <xdr:rowOff>104775</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571500"/>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38100</xdr:colOff>
      <xdr:row>1</xdr:row>
      <xdr:rowOff>28575</xdr:rowOff>
    </xdr:from>
    <xdr:to>
      <xdr:col>17</xdr:col>
      <xdr:colOff>180881</xdr:colOff>
      <xdr:row>6</xdr:row>
      <xdr:rowOff>104775</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4675" y="571500"/>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38100</xdr:colOff>
      <xdr:row>1</xdr:row>
      <xdr:rowOff>19050</xdr:rowOff>
    </xdr:from>
    <xdr:to>
      <xdr:col>17</xdr:col>
      <xdr:colOff>180881</xdr:colOff>
      <xdr:row>6</xdr:row>
      <xdr:rowOff>95250</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0" y="561975"/>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17</xdr:col>
      <xdr:colOff>142781</xdr:colOff>
      <xdr:row>6</xdr:row>
      <xdr:rowOff>76200</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4675" y="542925"/>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28575</xdr:colOff>
      <xdr:row>1</xdr:row>
      <xdr:rowOff>28575</xdr:rowOff>
    </xdr:from>
    <xdr:to>
      <xdr:col>17</xdr:col>
      <xdr:colOff>171356</xdr:colOff>
      <xdr:row>6</xdr:row>
      <xdr:rowOff>104775</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4675" y="571500"/>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66675</xdr:colOff>
      <xdr:row>1</xdr:row>
      <xdr:rowOff>57150</xdr:rowOff>
    </xdr:from>
    <xdr:to>
      <xdr:col>17</xdr:col>
      <xdr:colOff>209456</xdr:colOff>
      <xdr:row>6</xdr:row>
      <xdr:rowOff>133350</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1350" y="600075"/>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47625</xdr:colOff>
      <xdr:row>0</xdr:row>
      <xdr:rowOff>514350</xdr:rowOff>
    </xdr:from>
    <xdr:to>
      <xdr:col>17</xdr:col>
      <xdr:colOff>190406</xdr:colOff>
      <xdr:row>6</xdr:row>
      <xdr:rowOff>47625</xdr:rowOff>
    </xdr:to>
    <xdr:pic>
      <xdr:nvPicPr>
        <xdr:cNvPr id="3" name="Picture 2" descr="https://africaresearchonline.files.wordpress.com/2015/10/un-sdg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14350"/>
          <a:ext cx="8067581" cy="412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i-homes-01\homes\Users\porteousm\AppData\Local\Microsoft\Windows\INetCache\Content.Outlook\HGX03G8B\SAT_Final%20Score%202018%202019_Review_Lanarkshire%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
      <sheetName val="Our NHS "/>
      <sheetName val="Our People "/>
      <sheetName val="Our Planet "/>
    </sheetNames>
    <sheetDataSet>
      <sheetData sheetId="0" refreshError="1"/>
      <sheetData sheetId="1" refreshError="1">
        <row r="4">
          <cell r="A4" t="str">
            <v xml:space="preserve">Capital Projects </v>
          </cell>
        </row>
        <row r="6">
          <cell r="A6" t="str">
            <v>Ayrshire &amp; Arran</v>
          </cell>
          <cell r="B6">
            <v>0.67</v>
          </cell>
          <cell r="C6">
            <v>1</v>
          </cell>
          <cell r="E6" t="str">
            <v>Ayrshire &amp; Arran</v>
          </cell>
          <cell r="F6">
            <v>0.71</v>
          </cell>
          <cell r="G6">
            <v>1</v>
          </cell>
          <cell r="I6" t="str">
            <v>Ayrshire &amp; Arran</v>
          </cell>
          <cell r="J6">
            <v>0.72</v>
          </cell>
          <cell r="K6">
            <v>1</v>
          </cell>
        </row>
        <row r="7">
          <cell r="A7" t="str">
            <v xml:space="preserve">Borders </v>
          </cell>
          <cell r="B7">
            <v>0.36</v>
          </cell>
          <cell r="C7">
            <v>17</v>
          </cell>
          <cell r="E7" t="str">
            <v xml:space="preserve">Borders </v>
          </cell>
          <cell r="F7">
            <v>0.43</v>
          </cell>
          <cell r="G7">
            <v>17</v>
          </cell>
          <cell r="I7" t="str">
            <v xml:space="preserve">Borders </v>
          </cell>
          <cell r="J7">
            <v>0.32</v>
          </cell>
          <cell r="K7">
            <v>22</v>
          </cell>
        </row>
        <row r="8">
          <cell r="A8" t="str">
            <v xml:space="preserve">Dumfries &amp; Galloway </v>
          </cell>
          <cell r="B8">
            <v>0.59</v>
          </cell>
          <cell r="C8">
            <v>6</v>
          </cell>
          <cell r="E8" t="str">
            <v xml:space="preserve">Dumfries &amp; Galloway </v>
          </cell>
          <cell r="F8">
            <v>0.51</v>
          </cell>
          <cell r="G8">
            <v>14</v>
          </cell>
          <cell r="I8" t="str">
            <v xml:space="preserve">Dumfries &amp; Galloway </v>
          </cell>
          <cell r="J8">
            <v>0.56000000000000005</v>
          </cell>
          <cell r="K8">
            <v>11</v>
          </cell>
        </row>
        <row r="9">
          <cell r="A9" t="str">
            <v xml:space="preserve">Education Scotland </v>
          </cell>
          <cell r="B9" t="str">
            <v>n/a</v>
          </cell>
          <cell r="E9" t="str">
            <v xml:space="preserve">Education Scotland </v>
          </cell>
          <cell r="F9">
            <v>0.53</v>
          </cell>
          <cell r="G9">
            <v>13</v>
          </cell>
          <cell r="I9" t="str">
            <v xml:space="preserve">Education Scotland </v>
          </cell>
          <cell r="J9">
            <v>0.6</v>
          </cell>
          <cell r="K9">
            <v>9</v>
          </cell>
        </row>
        <row r="10">
          <cell r="A10" t="str">
            <v>Fife</v>
          </cell>
          <cell r="B10">
            <v>0.56000000000000005</v>
          </cell>
          <cell r="C10">
            <v>11</v>
          </cell>
          <cell r="E10" t="str">
            <v>Fife</v>
          </cell>
          <cell r="F10">
            <v>0.54</v>
          </cell>
          <cell r="G10">
            <v>10</v>
          </cell>
          <cell r="I10" t="str">
            <v>Fife</v>
          </cell>
          <cell r="J10">
            <v>0.64</v>
          </cell>
          <cell r="K10">
            <v>4</v>
          </cell>
        </row>
        <row r="11">
          <cell r="A11" t="str">
            <v>Forth Valley</v>
          </cell>
          <cell r="B11">
            <v>0.57999999999999996</v>
          </cell>
          <cell r="C11">
            <v>7</v>
          </cell>
          <cell r="E11" t="str">
            <v>Forth Valley</v>
          </cell>
          <cell r="F11">
            <v>0.6</v>
          </cell>
          <cell r="G11">
            <v>3</v>
          </cell>
          <cell r="I11" t="str">
            <v>Forth Valley</v>
          </cell>
          <cell r="J11">
            <v>0.56000000000000005</v>
          </cell>
          <cell r="K11">
            <v>11</v>
          </cell>
        </row>
        <row r="12">
          <cell r="A12" t="str">
            <v>Grampian</v>
          </cell>
          <cell r="B12">
            <v>0.52</v>
          </cell>
          <cell r="C12">
            <v>14</v>
          </cell>
          <cell r="E12" t="str">
            <v>Grampian</v>
          </cell>
          <cell r="F12">
            <v>0.56999999999999995</v>
          </cell>
          <cell r="G12">
            <v>6</v>
          </cell>
          <cell r="I12" t="str">
            <v>Grampian</v>
          </cell>
          <cell r="J12">
            <v>0.5</v>
          </cell>
          <cell r="K12">
            <v>16</v>
          </cell>
        </row>
        <row r="13">
          <cell r="A13" t="str">
            <v>Greater Glasgow &amp; Clyde</v>
          </cell>
          <cell r="B13">
            <v>0.65</v>
          </cell>
          <cell r="C13">
            <v>2</v>
          </cell>
          <cell r="E13" t="str">
            <v>Greater Glasgow &amp; Clyde</v>
          </cell>
          <cell r="F13">
            <v>0.56999999999999995</v>
          </cell>
          <cell r="G13">
            <v>6</v>
          </cell>
          <cell r="I13" t="str">
            <v>Greater Glasgow &amp; Clyde</v>
          </cell>
          <cell r="J13">
            <v>0.4</v>
          </cell>
          <cell r="K13">
            <v>20</v>
          </cell>
        </row>
        <row r="14">
          <cell r="A14" t="str">
            <v xml:space="preserve">Health Improvement Scotland </v>
          </cell>
          <cell r="B14" t="str">
            <v>n/a</v>
          </cell>
          <cell r="E14" t="str">
            <v xml:space="preserve">Health Improvement Scotland </v>
          </cell>
          <cell r="F14">
            <v>0.56999999999999995</v>
          </cell>
          <cell r="G14">
            <v>6</v>
          </cell>
          <cell r="I14" t="str">
            <v xml:space="preserve">Health Improvement Scotland </v>
          </cell>
          <cell r="J14">
            <v>0.56000000000000005</v>
          </cell>
          <cell r="K14">
            <v>11</v>
          </cell>
        </row>
        <row r="15">
          <cell r="A15" t="str">
            <v xml:space="preserve">Health Scotland </v>
          </cell>
          <cell r="B15" t="str">
            <v>n/a</v>
          </cell>
          <cell r="E15" t="str">
            <v xml:space="preserve">Health Scotland </v>
          </cell>
          <cell r="F15">
            <v>0.23</v>
          </cell>
          <cell r="G15">
            <v>22</v>
          </cell>
          <cell r="I15" t="str">
            <v xml:space="preserve">Health Scotland </v>
          </cell>
          <cell r="J15">
            <v>0.5</v>
          </cell>
          <cell r="K15">
            <v>16</v>
          </cell>
        </row>
        <row r="16">
          <cell r="A16" t="str">
            <v>Highland</v>
          </cell>
          <cell r="B16">
            <v>0.63</v>
          </cell>
          <cell r="C16">
            <v>4</v>
          </cell>
          <cell r="E16" t="str">
            <v>Highland</v>
          </cell>
          <cell r="F16">
            <v>0.63</v>
          </cell>
          <cell r="G16">
            <v>2</v>
          </cell>
          <cell r="I16" t="str">
            <v>Highland</v>
          </cell>
          <cell r="J16">
            <v>0.66</v>
          </cell>
          <cell r="K16">
            <v>3</v>
          </cell>
        </row>
        <row r="17">
          <cell r="A17" t="str">
            <v>Lanarkshire</v>
          </cell>
          <cell r="B17">
            <v>0.56999999999999995</v>
          </cell>
          <cell r="C17">
            <v>9</v>
          </cell>
          <cell r="E17" t="str">
            <v>Lanarkshire</v>
          </cell>
          <cell r="F17">
            <v>0.37</v>
          </cell>
          <cell r="G17">
            <v>18</v>
          </cell>
          <cell r="I17" t="str">
            <v>Lanarkshire</v>
          </cell>
          <cell r="J17">
            <v>0.34</v>
          </cell>
          <cell r="K17">
            <v>21</v>
          </cell>
        </row>
        <row r="18">
          <cell r="A18" t="str">
            <v xml:space="preserve">Lothian </v>
          </cell>
          <cell r="B18">
            <v>0.63</v>
          </cell>
          <cell r="C18">
            <v>4</v>
          </cell>
          <cell r="E18" t="str">
            <v xml:space="preserve">Lothian </v>
          </cell>
          <cell r="F18">
            <v>0.54</v>
          </cell>
          <cell r="G18">
            <v>10</v>
          </cell>
          <cell r="I18" t="str">
            <v xml:space="preserve">Lothian </v>
          </cell>
          <cell r="J18">
            <v>0.64</v>
          </cell>
          <cell r="K18">
            <v>4</v>
          </cell>
        </row>
        <row r="19">
          <cell r="A19" t="str">
            <v xml:space="preserve">NHS 24 </v>
          </cell>
          <cell r="B19" t="str">
            <v>n/a</v>
          </cell>
          <cell r="E19" t="str">
            <v xml:space="preserve">NHS 24 </v>
          </cell>
          <cell r="F19">
            <v>0.28999999999999998</v>
          </cell>
          <cell r="G19">
            <v>20</v>
          </cell>
          <cell r="I19" t="str">
            <v xml:space="preserve">NHS 24 </v>
          </cell>
          <cell r="J19">
            <v>0.7</v>
          </cell>
          <cell r="K19">
            <v>2</v>
          </cell>
        </row>
        <row r="20">
          <cell r="A20" t="str">
            <v>NSS</v>
          </cell>
          <cell r="B20">
            <v>0.55000000000000004</v>
          </cell>
          <cell r="C20">
            <v>12</v>
          </cell>
          <cell r="E20" t="str">
            <v>NSS</v>
          </cell>
          <cell r="F20">
            <v>0.6</v>
          </cell>
          <cell r="G20">
            <v>3</v>
          </cell>
          <cell r="I20" t="str">
            <v>NSS</v>
          </cell>
          <cell r="J20">
            <v>0.64</v>
          </cell>
          <cell r="K20">
            <v>4</v>
          </cell>
        </row>
        <row r="21">
          <cell r="A21" t="str">
            <v>NWTC</v>
          </cell>
          <cell r="B21">
            <v>0.53</v>
          </cell>
          <cell r="C21">
            <v>13</v>
          </cell>
          <cell r="E21" t="str">
            <v>NWTC</v>
          </cell>
          <cell r="F21">
            <v>0.56999999999999995</v>
          </cell>
          <cell r="G21">
            <v>6</v>
          </cell>
          <cell r="I21" t="str">
            <v>NWTC</v>
          </cell>
          <cell r="J21">
            <v>0.54</v>
          </cell>
          <cell r="K21">
            <v>15</v>
          </cell>
        </row>
        <row r="22">
          <cell r="A22" t="str">
            <v>Orkney</v>
          </cell>
          <cell r="B22">
            <v>0.64</v>
          </cell>
          <cell r="C22">
            <v>3</v>
          </cell>
          <cell r="E22" t="str">
            <v>Orkney</v>
          </cell>
          <cell r="F22">
            <v>0.51</v>
          </cell>
          <cell r="G22">
            <v>14</v>
          </cell>
          <cell r="I22" t="str">
            <v>Orkney</v>
          </cell>
          <cell r="J22">
            <v>0.64</v>
          </cell>
          <cell r="K22">
            <v>4</v>
          </cell>
        </row>
        <row r="23">
          <cell r="A23" t="str">
            <v>SAS</v>
          </cell>
          <cell r="B23" t="str">
            <v>n/a</v>
          </cell>
          <cell r="E23" t="str">
            <v>SAS</v>
          </cell>
          <cell r="F23">
            <v>0.49</v>
          </cell>
          <cell r="G23">
            <v>16</v>
          </cell>
          <cell r="I23" t="str">
            <v>SAS</v>
          </cell>
          <cell r="J23">
            <v>0.6</v>
          </cell>
          <cell r="K23">
            <v>9</v>
          </cell>
        </row>
        <row r="24">
          <cell r="A24" t="str">
            <v>Shetland</v>
          </cell>
          <cell r="B24">
            <v>0.57999999999999996</v>
          </cell>
          <cell r="C24">
            <v>7</v>
          </cell>
          <cell r="E24" t="str">
            <v>Shetland</v>
          </cell>
          <cell r="F24">
            <v>0.54</v>
          </cell>
          <cell r="G24">
            <v>10</v>
          </cell>
          <cell r="I24" t="str">
            <v>Shetland</v>
          </cell>
          <cell r="J24">
            <v>0.62</v>
          </cell>
          <cell r="K24">
            <v>8</v>
          </cell>
        </row>
        <row r="25">
          <cell r="A25" t="str">
            <v>Tayside</v>
          </cell>
          <cell r="B25">
            <v>0.51</v>
          </cell>
          <cell r="C25">
            <v>15</v>
          </cell>
          <cell r="E25" t="str">
            <v>Tayside</v>
          </cell>
          <cell r="F25">
            <v>0.6</v>
          </cell>
          <cell r="G25">
            <v>3</v>
          </cell>
          <cell r="I25" t="str">
            <v>Tayside</v>
          </cell>
          <cell r="J25">
            <v>0.46</v>
          </cell>
          <cell r="K25">
            <v>18</v>
          </cell>
        </row>
        <row r="26">
          <cell r="A26" t="str">
            <v xml:space="preserve">The State Hospital </v>
          </cell>
          <cell r="B26">
            <v>0.56999999999999995</v>
          </cell>
          <cell r="C26">
            <v>9</v>
          </cell>
          <cell r="E26" t="str">
            <v xml:space="preserve">The State Hospital </v>
          </cell>
          <cell r="F26">
            <v>0.37</v>
          </cell>
          <cell r="G26">
            <v>18</v>
          </cell>
          <cell r="I26" t="str">
            <v xml:space="preserve">The State Hospital </v>
          </cell>
          <cell r="J26">
            <v>0.56000000000000005</v>
          </cell>
          <cell r="K26">
            <v>11</v>
          </cell>
        </row>
        <row r="27">
          <cell r="A27" t="str">
            <v xml:space="preserve">Western Isles </v>
          </cell>
          <cell r="B27">
            <v>0.5</v>
          </cell>
          <cell r="C27">
            <v>16</v>
          </cell>
          <cell r="E27" t="str">
            <v xml:space="preserve">Western Isles </v>
          </cell>
          <cell r="F27">
            <v>0.28999999999999998</v>
          </cell>
          <cell r="G27">
            <v>20</v>
          </cell>
          <cell r="I27" t="str">
            <v xml:space="preserve">Western Isles </v>
          </cell>
          <cell r="J27">
            <v>0.42</v>
          </cell>
          <cell r="K27">
            <v>19</v>
          </cell>
        </row>
        <row r="33">
          <cell r="A33" t="str">
            <v>Ayrshire &amp; Arran</v>
          </cell>
          <cell r="B33">
            <v>0.83</v>
          </cell>
          <cell r="C33">
            <v>1</v>
          </cell>
          <cell r="E33" t="str">
            <v>Ayrshire &amp; Arran</v>
          </cell>
          <cell r="F33">
            <v>0.77</v>
          </cell>
          <cell r="G33">
            <v>1</v>
          </cell>
        </row>
        <row r="34">
          <cell r="A34" t="str">
            <v xml:space="preserve">Borders </v>
          </cell>
          <cell r="B34">
            <v>0.2</v>
          </cell>
          <cell r="C34">
            <v>19</v>
          </cell>
          <cell r="E34" t="str">
            <v xml:space="preserve">Borders </v>
          </cell>
          <cell r="F34">
            <v>0.1</v>
          </cell>
          <cell r="G34">
            <v>20</v>
          </cell>
        </row>
        <row r="35">
          <cell r="A35" t="str">
            <v xml:space="preserve">Dumfries &amp; Galloway </v>
          </cell>
          <cell r="B35">
            <v>0.56999999999999995</v>
          </cell>
          <cell r="C35">
            <v>6</v>
          </cell>
          <cell r="E35" t="str">
            <v xml:space="preserve">Dumfries &amp; Galloway </v>
          </cell>
          <cell r="F35">
            <v>0.43</v>
          </cell>
          <cell r="G35">
            <v>8</v>
          </cell>
        </row>
        <row r="36">
          <cell r="A36" t="str">
            <v xml:space="preserve">Education Scotland </v>
          </cell>
          <cell r="B36">
            <v>0.15</v>
          </cell>
          <cell r="C36">
            <v>22</v>
          </cell>
          <cell r="E36" t="str">
            <v xml:space="preserve">Education Scotland </v>
          </cell>
          <cell r="F36">
            <v>0</v>
          </cell>
          <cell r="G36">
            <v>21</v>
          </cell>
        </row>
        <row r="37">
          <cell r="A37" t="str">
            <v>Fife</v>
          </cell>
          <cell r="B37">
            <v>0.46</v>
          </cell>
          <cell r="C37">
            <v>10</v>
          </cell>
          <cell r="E37" t="str">
            <v>Fife</v>
          </cell>
          <cell r="F37">
            <v>0.4</v>
          </cell>
          <cell r="G37">
            <v>9</v>
          </cell>
        </row>
        <row r="38">
          <cell r="A38" t="str">
            <v>Forth Valley</v>
          </cell>
          <cell r="B38">
            <v>0.66</v>
          </cell>
          <cell r="C38">
            <v>2</v>
          </cell>
          <cell r="E38" t="str">
            <v>Forth Valley</v>
          </cell>
          <cell r="F38">
            <v>0.5</v>
          </cell>
          <cell r="G38">
            <v>3</v>
          </cell>
        </row>
        <row r="39">
          <cell r="A39" t="str">
            <v>Grampian</v>
          </cell>
          <cell r="B39">
            <v>0.63</v>
          </cell>
          <cell r="C39">
            <v>3</v>
          </cell>
          <cell r="E39" t="str">
            <v>Grampian</v>
          </cell>
          <cell r="F39">
            <v>0.5</v>
          </cell>
          <cell r="G39">
            <v>3</v>
          </cell>
        </row>
        <row r="40">
          <cell r="A40" t="str">
            <v>Greater Glasgow &amp; Clyde</v>
          </cell>
          <cell r="B40">
            <v>0.56999999999999995</v>
          </cell>
          <cell r="C40">
            <v>6</v>
          </cell>
          <cell r="E40" t="str">
            <v>Greater Glasgow &amp; Clyde</v>
          </cell>
          <cell r="F40">
            <v>0.4</v>
          </cell>
          <cell r="G40">
            <v>9</v>
          </cell>
        </row>
        <row r="41">
          <cell r="A41" t="str">
            <v xml:space="preserve">Health </v>
          </cell>
          <cell r="B41">
            <v>0.2</v>
          </cell>
          <cell r="C41">
            <v>19</v>
          </cell>
          <cell r="E41" t="str">
            <v xml:space="preserve">Health Improvement Scotland </v>
          </cell>
          <cell r="F41">
            <v>0.4</v>
          </cell>
          <cell r="G41">
            <v>9</v>
          </cell>
        </row>
        <row r="42">
          <cell r="A42" t="str">
            <v xml:space="preserve">Health Improvement Scotland </v>
          </cell>
          <cell r="B42">
            <v>0.33</v>
          </cell>
          <cell r="C42">
            <v>15</v>
          </cell>
          <cell r="E42" t="str">
            <v>Health Scotland</v>
          </cell>
          <cell r="F42">
            <v>0.4</v>
          </cell>
          <cell r="G42">
            <v>9</v>
          </cell>
        </row>
        <row r="43">
          <cell r="A43" t="str">
            <v>Highland</v>
          </cell>
          <cell r="B43">
            <v>0.51</v>
          </cell>
          <cell r="C43">
            <v>8</v>
          </cell>
          <cell r="E43" t="str">
            <v>Highland</v>
          </cell>
          <cell r="F43">
            <v>0.37</v>
          </cell>
          <cell r="G43">
            <v>14</v>
          </cell>
        </row>
        <row r="44">
          <cell r="A44" t="str">
            <v>Lanarkshire</v>
          </cell>
          <cell r="B44">
            <v>0.23</v>
          </cell>
          <cell r="C44">
            <v>18</v>
          </cell>
          <cell r="E44" t="str">
            <v>Lanarkshire</v>
          </cell>
          <cell r="F44">
            <v>0.53</v>
          </cell>
          <cell r="G44">
            <v>2</v>
          </cell>
        </row>
        <row r="45">
          <cell r="A45" t="str">
            <v xml:space="preserve">Lothian </v>
          </cell>
          <cell r="B45">
            <v>0.63</v>
          </cell>
          <cell r="C45">
            <v>3</v>
          </cell>
          <cell r="E45" t="str">
            <v xml:space="preserve">Lothian </v>
          </cell>
          <cell r="F45">
            <v>0.2</v>
          </cell>
          <cell r="G45">
            <v>16</v>
          </cell>
        </row>
        <row r="46">
          <cell r="A46" t="str">
            <v>NHS 24</v>
          </cell>
          <cell r="B46">
            <v>0.27</v>
          </cell>
          <cell r="C46">
            <v>17</v>
          </cell>
          <cell r="E46" t="str">
            <v>NHS 24</v>
          </cell>
          <cell r="F46">
            <v>0</v>
          </cell>
          <cell r="G46">
            <v>21</v>
          </cell>
        </row>
        <row r="47">
          <cell r="A47" t="str">
            <v>NSS</v>
          </cell>
          <cell r="B47">
            <v>0.2</v>
          </cell>
          <cell r="C47">
            <v>19</v>
          </cell>
          <cell r="E47" t="str">
            <v>NSS</v>
          </cell>
          <cell r="F47">
            <v>0.2</v>
          </cell>
          <cell r="G47">
            <v>16</v>
          </cell>
        </row>
        <row r="48">
          <cell r="A48" t="str">
            <v>NWTC</v>
          </cell>
          <cell r="B48">
            <v>0.28999999999999998</v>
          </cell>
          <cell r="C48">
            <v>16</v>
          </cell>
          <cell r="E48" t="str">
            <v>NWTC</v>
          </cell>
          <cell r="F48">
            <v>0.2</v>
          </cell>
          <cell r="G48">
            <v>16</v>
          </cell>
        </row>
        <row r="49">
          <cell r="A49" t="str">
            <v>Orkney</v>
          </cell>
          <cell r="B49">
            <v>0.4</v>
          </cell>
          <cell r="C49">
            <v>13</v>
          </cell>
          <cell r="E49" t="str">
            <v>Orkney</v>
          </cell>
          <cell r="F49">
            <v>0.2</v>
          </cell>
          <cell r="G49">
            <v>16</v>
          </cell>
        </row>
        <row r="50">
          <cell r="A50" t="str">
            <v>SAS</v>
          </cell>
          <cell r="B50">
            <v>0.4</v>
          </cell>
          <cell r="C50">
            <v>13</v>
          </cell>
          <cell r="E50" t="str">
            <v>SAS</v>
          </cell>
          <cell r="F50">
            <v>0.4</v>
          </cell>
          <cell r="G50">
            <v>9</v>
          </cell>
        </row>
        <row r="51">
          <cell r="A51" t="str">
            <v>Shetland</v>
          </cell>
          <cell r="B51">
            <v>0.46</v>
          </cell>
          <cell r="C51">
            <v>10</v>
          </cell>
          <cell r="E51" t="str">
            <v>Shetland</v>
          </cell>
          <cell r="F51">
            <v>0.47</v>
          </cell>
          <cell r="G51">
            <v>5</v>
          </cell>
        </row>
        <row r="52">
          <cell r="A52" t="str">
            <v>Tayside</v>
          </cell>
          <cell r="B52">
            <v>0.63</v>
          </cell>
          <cell r="C52">
            <v>3</v>
          </cell>
          <cell r="E52" t="str">
            <v>Tayside</v>
          </cell>
          <cell r="F52">
            <v>0.47</v>
          </cell>
          <cell r="G52">
            <v>5</v>
          </cell>
        </row>
        <row r="53">
          <cell r="A53" t="str">
            <v xml:space="preserve">The State Hospital </v>
          </cell>
          <cell r="B53">
            <v>0.48</v>
          </cell>
          <cell r="C53">
            <v>9</v>
          </cell>
          <cell r="E53" t="str">
            <v xml:space="preserve">The State Hospital </v>
          </cell>
          <cell r="F53">
            <v>0.47</v>
          </cell>
          <cell r="G53">
            <v>5</v>
          </cell>
        </row>
        <row r="54">
          <cell r="A54" t="str">
            <v xml:space="preserve">Western Isles </v>
          </cell>
          <cell r="B54">
            <v>0.43</v>
          </cell>
          <cell r="C54">
            <v>12</v>
          </cell>
          <cell r="E54" t="str">
            <v xml:space="preserve">Western Isles </v>
          </cell>
          <cell r="F54">
            <v>0.37</v>
          </cell>
          <cell r="G54">
            <v>14</v>
          </cell>
        </row>
      </sheetData>
      <sheetData sheetId="2" refreshError="1">
        <row r="3">
          <cell r="A3" t="str">
            <v>Awareness</v>
          </cell>
        </row>
        <row r="5">
          <cell r="A5" t="str">
            <v>Ayrshire &amp; Arran</v>
          </cell>
          <cell r="B5">
            <v>0.67</v>
          </cell>
          <cell r="C5">
            <v>1</v>
          </cell>
          <cell r="E5" t="str">
            <v>Ayrshire &amp; Arran</v>
          </cell>
          <cell r="F5">
            <v>0.73</v>
          </cell>
          <cell r="G5">
            <v>1</v>
          </cell>
          <cell r="I5" t="str">
            <v>Ayrshire &amp; Arran</v>
          </cell>
          <cell r="J5">
            <v>0.6</v>
          </cell>
          <cell r="K5">
            <v>10</v>
          </cell>
        </row>
        <row r="6">
          <cell r="A6" t="str">
            <v xml:space="preserve">Borders </v>
          </cell>
          <cell r="B6">
            <v>0.24</v>
          </cell>
          <cell r="C6">
            <v>22</v>
          </cell>
          <cell r="E6" t="str">
            <v xml:space="preserve">Borders </v>
          </cell>
          <cell r="F6">
            <v>0.52</v>
          </cell>
          <cell r="G6">
            <v>10</v>
          </cell>
          <cell r="I6" t="str">
            <v xml:space="preserve">Borders </v>
          </cell>
          <cell r="J6">
            <v>0.47</v>
          </cell>
          <cell r="K6">
            <v>21</v>
          </cell>
        </row>
        <row r="7">
          <cell r="A7" t="str">
            <v xml:space="preserve">Dumfries &amp; Galloway </v>
          </cell>
          <cell r="B7">
            <v>0.55000000000000004</v>
          </cell>
          <cell r="C7">
            <v>2</v>
          </cell>
          <cell r="E7" t="str">
            <v xml:space="preserve">Dumfries &amp; Galloway </v>
          </cell>
          <cell r="F7">
            <v>0.44</v>
          </cell>
          <cell r="G7">
            <v>18</v>
          </cell>
          <cell r="I7" t="str">
            <v xml:space="preserve">Dumfries &amp; Galloway </v>
          </cell>
          <cell r="J7">
            <v>0.53</v>
          </cell>
          <cell r="K7">
            <v>15</v>
          </cell>
        </row>
        <row r="8">
          <cell r="A8" t="str">
            <v xml:space="preserve">Education Scotland </v>
          </cell>
          <cell r="B8">
            <v>0.44</v>
          </cell>
          <cell r="C8">
            <v>9</v>
          </cell>
          <cell r="E8" t="str">
            <v xml:space="preserve">Education Scotland </v>
          </cell>
          <cell r="F8">
            <v>0.43</v>
          </cell>
          <cell r="G8">
            <v>19</v>
          </cell>
          <cell r="I8" t="str">
            <v xml:space="preserve">Education Scotland </v>
          </cell>
          <cell r="J8">
            <v>0.73</v>
          </cell>
          <cell r="K8">
            <v>4</v>
          </cell>
        </row>
        <row r="9">
          <cell r="A9" t="str">
            <v>Fife</v>
          </cell>
          <cell r="B9">
            <v>0.45</v>
          </cell>
          <cell r="C9">
            <v>8</v>
          </cell>
          <cell r="E9" t="str">
            <v>Fife</v>
          </cell>
          <cell r="F9">
            <v>0.55000000000000004</v>
          </cell>
          <cell r="G9">
            <v>9</v>
          </cell>
          <cell r="I9" t="str">
            <v>Fife</v>
          </cell>
          <cell r="J9">
            <v>0.6</v>
          </cell>
          <cell r="K9">
            <v>10</v>
          </cell>
        </row>
        <row r="10">
          <cell r="A10" t="str">
            <v>Forth Valley</v>
          </cell>
          <cell r="B10">
            <v>0.26</v>
          </cell>
          <cell r="C10">
            <v>19</v>
          </cell>
          <cell r="E10" t="str">
            <v>Forth Valley</v>
          </cell>
          <cell r="F10">
            <v>0.67</v>
          </cell>
          <cell r="G10">
            <v>2</v>
          </cell>
          <cell r="I10" t="str">
            <v>Forth Valley</v>
          </cell>
          <cell r="J10">
            <v>0.73</v>
          </cell>
          <cell r="K10">
            <v>4</v>
          </cell>
        </row>
        <row r="11">
          <cell r="A11" t="str">
            <v>Grampian</v>
          </cell>
          <cell r="B11">
            <v>0.34</v>
          </cell>
          <cell r="C11">
            <v>12</v>
          </cell>
          <cell r="E11" t="str">
            <v>Grampian</v>
          </cell>
          <cell r="F11">
            <v>0.64</v>
          </cell>
          <cell r="G11">
            <v>3</v>
          </cell>
          <cell r="I11" t="str">
            <v>Grampian</v>
          </cell>
          <cell r="J11">
            <v>0.87</v>
          </cell>
          <cell r="K11">
            <v>1</v>
          </cell>
        </row>
        <row r="12">
          <cell r="A12" t="str">
            <v>Greater Glasgow &amp; Clyde</v>
          </cell>
          <cell r="B12">
            <v>0.31</v>
          </cell>
          <cell r="C12">
            <v>15</v>
          </cell>
          <cell r="E12" t="str">
            <v>Greater Glasgow &amp; Clyde</v>
          </cell>
          <cell r="F12">
            <v>0.51</v>
          </cell>
          <cell r="G12">
            <v>11</v>
          </cell>
          <cell r="I12" t="str">
            <v>Greater Glasgow &amp; Clyde</v>
          </cell>
          <cell r="J12">
            <v>0.6</v>
          </cell>
          <cell r="K12">
            <v>10</v>
          </cell>
        </row>
        <row r="13">
          <cell r="A13" t="str">
            <v xml:space="preserve">Health Improvement Scotland </v>
          </cell>
          <cell r="B13">
            <v>0.5</v>
          </cell>
          <cell r="C13">
            <v>5</v>
          </cell>
          <cell r="E13" t="str">
            <v xml:space="preserve">Health Improvement Scotland </v>
          </cell>
          <cell r="F13">
            <v>0.46</v>
          </cell>
          <cell r="G13">
            <v>16</v>
          </cell>
          <cell r="I13" t="str">
            <v xml:space="preserve">Health Improvement Scotland </v>
          </cell>
          <cell r="J13">
            <v>0.53</v>
          </cell>
          <cell r="K13">
            <v>15</v>
          </cell>
        </row>
        <row r="14">
          <cell r="A14" t="str">
            <v xml:space="preserve">Health Scotland </v>
          </cell>
          <cell r="B14">
            <v>0.26</v>
          </cell>
          <cell r="C14">
            <v>19</v>
          </cell>
          <cell r="E14" t="str">
            <v xml:space="preserve">Health Scotland </v>
          </cell>
          <cell r="F14">
            <v>0.32</v>
          </cell>
          <cell r="G14">
            <v>20</v>
          </cell>
          <cell r="I14" t="str">
            <v xml:space="preserve">Health Scotland </v>
          </cell>
          <cell r="J14">
            <v>0.67</v>
          </cell>
          <cell r="K14">
            <v>7</v>
          </cell>
        </row>
        <row r="15">
          <cell r="A15" t="str">
            <v>Highland</v>
          </cell>
          <cell r="B15">
            <v>0.41</v>
          </cell>
          <cell r="C15">
            <v>10</v>
          </cell>
          <cell r="E15" t="str">
            <v>Highland</v>
          </cell>
          <cell r="F15">
            <v>0.32</v>
          </cell>
          <cell r="G15">
            <v>20</v>
          </cell>
          <cell r="I15" t="str">
            <v>Highland</v>
          </cell>
          <cell r="J15">
            <v>0.4</v>
          </cell>
          <cell r="K15">
            <v>22</v>
          </cell>
        </row>
        <row r="16">
          <cell r="A16" t="str">
            <v>Lanarkshire</v>
          </cell>
          <cell r="B16">
            <v>0.31</v>
          </cell>
          <cell r="C16">
            <v>15</v>
          </cell>
          <cell r="E16" t="str">
            <v>Lanarkshire</v>
          </cell>
          <cell r="F16">
            <v>0.51</v>
          </cell>
          <cell r="G16">
            <v>11</v>
          </cell>
          <cell r="I16" t="str">
            <v>Lanarkshire</v>
          </cell>
          <cell r="J16">
            <v>0.53</v>
          </cell>
          <cell r="K16">
            <v>15</v>
          </cell>
        </row>
        <row r="17">
          <cell r="A17" t="str">
            <v xml:space="preserve">Lothian </v>
          </cell>
          <cell r="B17">
            <v>0.52</v>
          </cell>
          <cell r="C17">
            <v>3</v>
          </cell>
          <cell r="E17" t="str">
            <v xml:space="preserve">Lothian </v>
          </cell>
          <cell r="F17">
            <v>0.6</v>
          </cell>
          <cell r="G17">
            <v>5</v>
          </cell>
          <cell r="I17" t="str">
            <v xml:space="preserve">Lothian </v>
          </cell>
          <cell r="J17">
            <v>0.73</v>
          </cell>
          <cell r="K17">
            <v>4</v>
          </cell>
        </row>
        <row r="18">
          <cell r="A18" t="str">
            <v xml:space="preserve">NHS 24 </v>
          </cell>
          <cell r="B18">
            <v>0.28000000000000003</v>
          </cell>
          <cell r="C18">
            <v>18</v>
          </cell>
          <cell r="E18" t="str">
            <v xml:space="preserve">NHS 24 </v>
          </cell>
          <cell r="F18">
            <v>0.6</v>
          </cell>
          <cell r="G18">
            <v>5</v>
          </cell>
          <cell r="I18" t="str">
            <v xml:space="preserve">NHS 24 </v>
          </cell>
          <cell r="J18">
            <v>0.67</v>
          </cell>
          <cell r="K18">
            <v>7</v>
          </cell>
        </row>
        <row r="19">
          <cell r="A19" t="str">
            <v>NSS</v>
          </cell>
          <cell r="B19">
            <v>0.5</v>
          </cell>
          <cell r="C19">
            <v>5</v>
          </cell>
          <cell r="E19" t="str">
            <v>NSS</v>
          </cell>
          <cell r="F19">
            <v>0.48</v>
          </cell>
          <cell r="G19">
            <v>14</v>
          </cell>
          <cell r="I19" t="str">
            <v>NSS</v>
          </cell>
          <cell r="J19">
            <v>0.6</v>
          </cell>
          <cell r="K19">
            <v>10</v>
          </cell>
        </row>
        <row r="20">
          <cell r="A20" t="str">
            <v>NWTC</v>
          </cell>
          <cell r="B20">
            <v>0.35</v>
          </cell>
          <cell r="C20">
            <v>11</v>
          </cell>
          <cell r="E20" t="str">
            <v>NWTC</v>
          </cell>
          <cell r="F20">
            <v>0.32</v>
          </cell>
          <cell r="G20">
            <v>20</v>
          </cell>
          <cell r="I20" t="str">
            <v>NWTC</v>
          </cell>
          <cell r="J20">
            <v>0.53</v>
          </cell>
          <cell r="K20">
            <v>15</v>
          </cell>
        </row>
        <row r="21">
          <cell r="A21" t="str">
            <v>Orkney</v>
          </cell>
          <cell r="B21">
            <v>0.34</v>
          </cell>
          <cell r="C21">
            <v>12</v>
          </cell>
          <cell r="E21" t="str">
            <v>Orkney</v>
          </cell>
          <cell r="F21">
            <v>0.56000000000000005</v>
          </cell>
          <cell r="G21">
            <v>7</v>
          </cell>
          <cell r="I21" t="str">
            <v>Orkney</v>
          </cell>
          <cell r="J21">
            <v>0.6</v>
          </cell>
          <cell r="K21">
            <v>10</v>
          </cell>
        </row>
        <row r="22">
          <cell r="A22" t="str">
            <v>SAS</v>
          </cell>
          <cell r="B22">
            <v>0.28999999999999998</v>
          </cell>
          <cell r="C22">
            <v>17</v>
          </cell>
          <cell r="E22" t="str">
            <v>SAS</v>
          </cell>
          <cell r="F22">
            <v>0.63</v>
          </cell>
          <cell r="G22">
            <v>4</v>
          </cell>
          <cell r="I22" t="str">
            <v>SAS</v>
          </cell>
          <cell r="J22">
            <v>0.67</v>
          </cell>
          <cell r="K22">
            <v>7</v>
          </cell>
        </row>
        <row r="23">
          <cell r="A23" t="str">
            <v>Shetland</v>
          </cell>
          <cell r="B23">
            <v>0.51</v>
          </cell>
          <cell r="C23">
            <v>4</v>
          </cell>
          <cell r="E23" t="str">
            <v>Shetland</v>
          </cell>
          <cell r="F23">
            <v>0.56000000000000005</v>
          </cell>
          <cell r="G23">
            <v>7</v>
          </cell>
          <cell r="I23" t="str">
            <v>Shetland</v>
          </cell>
          <cell r="J23">
            <v>0.8</v>
          </cell>
          <cell r="K23">
            <v>3</v>
          </cell>
        </row>
        <row r="24">
          <cell r="A24" t="str">
            <v>Tayside</v>
          </cell>
          <cell r="B24">
            <v>0.46</v>
          </cell>
          <cell r="C24">
            <v>7</v>
          </cell>
          <cell r="E24" t="str">
            <v>Tayside</v>
          </cell>
          <cell r="F24">
            <v>0.47</v>
          </cell>
          <cell r="G24">
            <v>15</v>
          </cell>
          <cell r="I24" t="str">
            <v>Tayside</v>
          </cell>
          <cell r="J24">
            <v>0.87</v>
          </cell>
          <cell r="K24">
            <v>1</v>
          </cell>
        </row>
        <row r="25">
          <cell r="A25" t="str">
            <v xml:space="preserve">The State Hospital </v>
          </cell>
          <cell r="B25">
            <v>0.34</v>
          </cell>
          <cell r="C25">
            <v>12</v>
          </cell>
          <cell r="E25" t="str">
            <v xml:space="preserve">The State Hospital </v>
          </cell>
          <cell r="F25">
            <v>0.51</v>
          </cell>
          <cell r="G25">
            <v>11</v>
          </cell>
          <cell r="I25" t="str">
            <v xml:space="preserve">The State Hospital </v>
          </cell>
          <cell r="J25">
            <v>0.53</v>
          </cell>
          <cell r="K25">
            <v>15</v>
          </cell>
        </row>
        <row r="26">
          <cell r="A26" t="str">
            <v xml:space="preserve">Western Isles </v>
          </cell>
          <cell r="B26">
            <v>0.26</v>
          </cell>
          <cell r="C26">
            <v>19</v>
          </cell>
          <cell r="E26" t="str">
            <v xml:space="preserve">Western Isles </v>
          </cell>
          <cell r="F26">
            <v>0.45</v>
          </cell>
          <cell r="G26">
            <v>17</v>
          </cell>
          <cell r="I26" t="str">
            <v xml:space="preserve">Western Isles </v>
          </cell>
          <cell r="J26">
            <v>0.53</v>
          </cell>
          <cell r="K26">
            <v>15</v>
          </cell>
        </row>
        <row r="31">
          <cell r="A31" t="str">
            <v>Ayrshire &amp; Arran</v>
          </cell>
          <cell r="B31">
            <v>0.73</v>
          </cell>
          <cell r="C31">
            <v>1</v>
          </cell>
          <cell r="E31" t="str">
            <v>Ayrshire &amp; Arran</v>
          </cell>
          <cell r="F31">
            <v>0.53</v>
          </cell>
          <cell r="G31">
            <v>4</v>
          </cell>
        </row>
        <row r="32">
          <cell r="A32" t="str">
            <v xml:space="preserve">Borders </v>
          </cell>
          <cell r="B32">
            <v>0.31</v>
          </cell>
          <cell r="C32">
            <v>16</v>
          </cell>
          <cell r="E32" t="str">
            <v xml:space="preserve">Borders </v>
          </cell>
          <cell r="F32">
            <v>0.17</v>
          </cell>
          <cell r="G32">
            <v>17</v>
          </cell>
        </row>
        <row r="33">
          <cell r="A33" t="str">
            <v xml:space="preserve">Dumfries &amp; Galloway </v>
          </cell>
          <cell r="B33">
            <v>0.44</v>
          </cell>
          <cell r="C33">
            <v>11</v>
          </cell>
          <cell r="E33" t="str">
            <v xml:space="preserve">Dumfries &amp; Galloway </v>
          </cell>
          <cell r="F33">
            <v>0.5</v>
          </cell>
          <cell r="G33">
            <v>5</v>
          </cell>
        </row>
        <row r="34">
          <cell r="A34" t="str">
            <v xml:space="preserve">Education Scotland </v>
          </cell>
          <cell r="B34">
            <v>0.2</v>
          </cell>
          <cell r="C34">
            <v>20</v>
          </cell>
          <cell r="E34" t="str">
            <v xml:space="preserve">Education Scotland </v>
          </cell>
          <cell r="F34" t="str">
            <v>n/a</v>
          </cell>
        </row>
        <row r="35">
          <cell r="A35" t="str">
            <v>Fife</v>
          </cell>
          <cell r="B35">
            <v>0.54</v>
          </cell>
          <cell r="C35">
            <v>4</v>
          </cell>
          <cell r="E35" t="str">
            <v>Fife</v>
          </cell>
          <cell r="F35">
            <v>0.32</v>
          </cell>
          <cell r="G35">
            <v>10</v>
          </cell>
        </row>
        <row r="36">
          <cell r="A36" t="str">
            <v>Forth Valley</v>
          </cell>
          <cell r="B36">
            <v>0.47</v>
          </cell>
          <cell r="C36">
            <v>8</v>
          </cell>
          <cell r="E36" t="str">
            <v>Forth Valley</v>
          </cell>
          <cell r="F36">
            <v>0.64</v>
          </cell>
          <cell r="G36">
            <v>1</v>
          </cell>
        </row>
        <row r="37">
          <cell r="A37" t="str">
            <v>Grampian</v>
          </cell>
          <cell r="B37">
            <v>0.44</v>
          </cell>
          <cell r="C37">
            <v>11</v>
          </cell>
          <cell r="E37" t="str">
            <v>Grampian</v>
          </cell>
          <cell r="F37">
            <v>0.22</v>
          </cell>
          <cell r="G37">
            <v>15</v>
          </cell>
        </row>
        <row r="38">
          <cell r="A38" t="str">
            <v>Greater Glasgow &amp; Clyde</v>
          </cell>
          <cell r="B38">
            <v>0.65</v>
          </cell>
          <cell r="C38">
            <v>2</v>
          </cell>
          <cell r="E38" t="str">
            <v>Greater Glasgow &amp; Clyde</v>
          </cell>
          <cell r="F38">
            <v>0.09</v>
          </cell>
          <cell r="G38">
            <v>18</v>
          </cell>
        </row>
        <row r="39">
          <cell r="A39" t="str">
            <v xml:space="preserve">Health Improvement Scotland </v>
          </cell>
          <cell r="B39">
            <v>0.2</v>
          </cell>
          <cell r="C39">
            <v>20</v>
          </cell>
          <cell r="E39" t="str">
            <v xml:space="preserve">Health Improvement Scotland </v>
          </cell>
          <cell r="F39" t="str">
            <v>n/a</v>
          </cell>
        </row>
        <row r="40">
          <cell r="A40" t="str">
            <v xml:space="preserve">Health Scotland </v>
          </cell>
          <cell r="B40">
            <v>0.16</v>
          </cell>
          <cell r="C40">
            <v>22</v>
          </cell>
          <cell r="E40" t="str">
            <v xml:space="preserve">Health Scotland </v>
          </cell>
          <cell r="F40">
            <v>0.28999999999999998</v>
          </cell>
          <cell r="G40">
            <v>11</v>
          </cell>
        </row>
        <row r="41">
          <cell r="A41" t="str">
            <v>Highland</v>
          </cell>
          <cell r="B41">
            <v>0.48</v>
          </cell>
          <cell r="C41">
            <v>7</v>
          </cell>
          <cell r="E41" t="str">
            <v>Highland</v>
          </cell>
          <cell r="F41">
            <v>0.43</v>
          </cell>
          <cell r="G41">
            <v>8</v>
          </cell>
        </row>
        <row r="42">
          <cell r="A42" t="str">
            <v>Lanarkshire</v>
          </cell>
          <cell r="B42">
            <v>0.22</v>
          </cell>
          <cell r="C42">
            <v>19</v>
          </cell>
          <cell r="E42" t="str">
            <v>Lanarkshire</v>
          </cell>
          <cell r="F42">
            <v>0.19</v>
          </cell>
          <cell r="G42">
            <v>16</v>
          </cell>
        </row>
        <row r="43">
          <cell r="A43" t="str">
            <v xml:space="preserve">Lothian </v>
          </cell>
          <cell r="B43">
            <v>0.55000000000000004</v>
          </cell>
          <cell r="C43">
            <v>3</v>
          </cell>
          <cell r="E43" t="str">
            <v xml:space="preserve">Lothian </v>
          </cell>
          <cell r="F43">
            <v>0.57999999999999996</v>
          </cell>
          <cell r="G43">
            <v>3</v>
          </cell>
        </row>
        <row r="44">
          <cell r="A44" t="str">
            <v xml:space="preserve">NHS 24 </v>
          </cell>
          <cell r="B44">
            <v>0.3</v>
          </cell>
          <cell r="C44">
            <v>17</v>
          </cell>
          <cell r="E44" t="str">
            <v xml:space="preserve">NHS 24 </v>
          </cell>
          <cell r="F44" t="str">
            <v>n/a</v>
          </cell>
        </row>
        <row r="45">
          <cell r="A45" t="str">
            <v>NSS</v>
          </cell>
          <cell r="B45">
            <v>0.39</v>
          </cell>
          <cell r="C45">
            <v>13</v>
          </cell>
          <cell r="E45" t="str">
            <v>NSS</v>
          </cell>
          <cell r="F45">
            <v>0.44</v>
          </cell>
          <cell r="G45">
            <v>7</v>
          </cell>
        </row>
        <row r="46">
          <cell r="A46" t="str">
            <v>NWTC</v>
          </cell>
          <cell r="B46">
            <v>0.45</v>
          </cell>
          <cell r="C46">
            <v>9</v>
          </cell>
          <cell r="E46" t="str">
            <v>NWTC</v>
          </cell>
          <cell r="F46">
            <v>0.28000000000000003</v>
          </cell>
          <cell r="G46">
            <v>12</v>
          </cell>
        </row>
        <row r="47">
          <cell r="A47" t="str">
            <v>Orkney</v>
          </cell>
          <cell r="B47">
            <v>0.54</v>
          </cell>
          <cell r="C47">
            <v>4</v>
          </cell>
          <cell r="E47" t="str">
            <v>Orkney</v>
          </cell>
          <cell r="F47">
            <v>0.5</v>
          </cell>
          <cell r="G47">
            <v>5</v>
          </cell>
        </row>
        <row r="48">
          <cell r="A48" t="str">
            <v>SAS</v>
          </cell>
          <cell r="B48">
            <v>0.3</v>
          </cell>
          <cell r="C48">
            <v>17</v>
          </cell>
          <cell r="E48" t="str">
            <v>SAS</v>
          </cell>
          <cell r="F48" t="str">
            <v>n/a</v>
          </cell>
        </row>
        <row r="49">
          <cell r="A49" t="str">
            <v>Shetland</v>
          </cell>
          <cell r="B49">
            <v>0.52</v>
          </cell>
          <cell r="C49">
            <v>6</v>
          </cell>
          <cell r="E49" t="str">
            <v>Shetland</v>
          </cell>
          <cell r="F49">
            <v>0.59</v>
          </cell>
          <cell r="G49">
            <v>2</v>
          </cell>
        </row>
        <row r="50">
          <cell r="A50" t="str">
            <v>Tayside</v>
          </cell>
          <cell r="B50">
            <v>0.45</v>
          </cell>
          <cell r="C50">
            <v>9</v>
          </cell>
          <cell r="E50" t="str">
            <v>Tayside</v>
          </cell>
          <cell r="F50">
            <v>0.27</v>
          </cell>
          <cell r="G50">
            <v>13</v>
          </cell>
        </row>
        <row r="51">
          <cell r="A51" t="str">
            <v xml:space="preserve">The State Hospital </v>
          </cell>
          <cell r="B51">
            <v>0.35</v>
          </cell>
          <cell r="C51">
            <v>14</v>
          </cell>
          <cell r="E51" t="str">
            <v xml:space="preserve">The State Hospital </v>
          </cell>
          <cell r="F51">
            <v>0.4</v>
          </cell>
          <cell r="G51">
            <v>9</v>
          </cell>
        </row>
        <row r="52">
          <cell r="A52" t="str">
            <v xml:space="preserve">Western Isles </v>
          </cell>
          <cell r="B52">
            <v>0.34</v>
          </cell>
          <cell r="C52">
            <v>15</v>
          </cell>
          <cell r="E52" t="str">
            <v xml:space="preserve">Western Isles </v>
          </cell>
          <cell r="F52">
            <v>0.27</v>
          </cell>
          <cell r="G52">
            <v>13</v>
          </cell>
        </row>
      </sheetData>
      <sheetData sheetId="3" refreshError="1">
        <row r="3">
          <cell r="A3" t="str">
            <v xml:space="preserve">Environmental Management </v>
          </cell>
        </row>
        <row r="5">
          <cell r="A5" t="str">
            <v>Ayrshire &amp; Arran</v>
          </cell>
          <cell r="B5">
            <v>0.75</v>
          </cell>
          <cell r="C5">
            <v>1</v>
          </cell>
          <cell r="E5" t="str">
            <v>Ayrshire &amp; Arran</v>
          </cell>
          <cell r="F5">
            <v>0.54</v>
          </cell>
          <cell r="G5">
            <v>8</v>
          </cell>
          <cell r="I5" t="str">
            <v>Ayrshire &amp; Arran</v>
          </cell>
          <cell r="J5">
            <v>0.67</v>
          </cell>
          <cell r="K5">
            <v>2</v>
          </cell>
        </row>
        <row r="6">
          <cell r="A6" t="str">
            <v xml:space="preserve">Borders </v>
          </cell>
          <cell r="B6">
            <v>0.41</v>
          </cell>
          <cell r="C6">
            <v>19</v>
          </cell>
          <cell r="E6" t="str">
            <v xml:space="preserve">Borders </v>
          </cell>
          <cell r="F6">
            <v>0.42</v>
          </cell>
          <cell r="G6">
            <v>18</v>
          </cell>
          <cell r="I6" t="str">
            <v xml:space="preserve">Borders </v>
          </cell>
          <cell r="J6">
            <v>0.49</v>
          </cell>
          <cell r="K6">
            <v>17</v>
          </cell>
        </row>
        <row r="7">
          <cell r="A7" t="str">
            <v xml:space="preserve">Dumfries &amp; Galloway </v>
          </cell>
          <cell r="B7">
            <v>0.46</v>
          </cell>
          <cell r="C7">
            <v>17</v>
          </cell>
          <cell r="E7" t="str">
            <v xml:space="preserve">Dumfries &amp; Galloway </v>
          </cell>
          <cell r="F7">
            <v>0.42</v>
          </cell>
          <cell r="G7">
            <v>18</v>
          </cell>
          <cell r="I7" t="str">
            <v xml:space="preserve">Dumfries &amp; Galloway </v>
          </cell>
          <cell r="J7">
            <v>0.57999999999999996</v>
          </cell>
          <cell r="K7">
            <v>9</v>
          </cell>
        </row>
        <row r="8">
          <cell r="A8" t="str">
            <v xml:space="preserve">Education Scotland </v>
          </cell>
          <cell r="B8">
            <v>0.43</v>
          </cell>
          <cell r="C8">
            <v>18</v>
          </cell>
          <cell r="E8" t="str">
            <v xml:space="preserve">Education Scotland </v>
          </cell>
          <cell r="F8">
            <v>0.51</v>
          </cell>
          <cell r="G8">
            <v>10</v>
          </cell>
          <cell r="I8" t="str">
            <v xml:space="preserve">Education Scotland </v>
          </cell>
          <cell r="J8">
            <v>0.56000000000000005</v>
          </cell>
          <cell r="K8">
            <v>11</v>
          </cell>
        </row>
        <row r="9">
          <cell r="A9" t="str">
            <v>Fife</v>
          </cell>
          <cell r="B9">
            <v>0.56000000000000005</v>
          </cell>
          <cell r="C9">
            <v>8</v>
          </cell>
          <cell r="E9" t="str">
            <v>Fife</v>
          </cell>
          <cell r="F9">
            <v>0.46</v>
          </cell>
          <cell r="G9">
            <v>14</v>
          </cell>
          <cell r="I9" t="str">
            <v>Fife</v>
          </cell>
          <cell r="J9">
            <v>0.51</v>
          </cell>
          <cell r="K9">
            <v>15</v>
          </cell>
        </row>
        <row r="10">
          <cell r="A10" t="str">
            <v>Forth Valley</v>
          </cell>
          <cell r="B10">
            <v>0.54</v>
          </cell>
          <cell r="C10">
            <v>9</v>
          </cell>
          <cell r="E10" t="str">
            <v>Forth Valley</v>
          </cell>
          <cell r="F10">
            <v>0.6</v>
          </cell>
          <cell r="G10">
            <v>4</v>
          </cell>
          <cell r="I10" t="str">
            <v>Forth Valley</v>
          </cell>
          <cell r="J10">
            <v>0.6</v>
          </cell>
          <cell r="K10">
            <v>6</v>
          </cell>
        </row>
        <row r="11">
          <cell r="A11" t="str">
            <v>Grampian</v>
          </cell>
          <cell r="B11">
            <v>0.53</v>
          </cell>
          <cell r="C11">
            <v>13</v>
          </cell>
          <cell r="E11" t="str">
            <v>Grampian</v>
          </cell>
          <cell r="F11">
            <v>0.53</v>
          </cell>
          <cell r="G11">
            <v>9</v>
          </cell>
          <cell r="I11" t="str">
            <v>Grampian</v>
          </cell>
          <cell r="J11">
            <v>0.6</v>
          </cell>
          <cell r="K11">
            <v>6</v>
          </cell>
        </row>
        <row r="12">
          <cell r="A12" t="str">
            <v>Greater Glasgow &amp; Clyde</v>
          </cell>
          <cell r="B12">
            <v>0.49</v>
          </cell>
          <cell r="C12">
            <v>15</v>
          </cell>
          <cell r="E12" t="str">
            <v>Greater Glasgow &amp; Clyde</v>
          </cell>
          <cell r="F12">
            <v>0.44</v>
          </cell>
          <cell r="G12">
            <v>16</v>
          </cell>
          <cell r="I12" t="str">
            <v>Greater Glasgow &amp; Clyde</v>
          </cell>
          <cell r="J12">
            <v>0.67</v>
          </cell>
          <cell r="K12">
            <v>2</v>
          </cell>
        </row>
        <row r="13">
          <cell r="A13" t="str">
            <v xml:space="preserve">Health Improvement Scotland </v>
          </cell>
          <cell r="B13">
            <v>0.38</v>
          </cell>
          <cell r="C13">
            <v>20</v>
          </cell>
          <cell r="E13" t="str">
            <v xml:space="preserve">Health Improvement Scotland </v>
          </cell>
          <cell r="F13">
            <v>0.51</v>
          </cell>
          <cell r="G13">
            <v>10</v>
          </cell>
          <cell r="I13" t="str">
            <v xml:space="preserve">Health Improvement Scotland </v>
          </cell>
          <cell r="J13">
            <v>0.37</v>
          </cell>
          <cell r="K13">
            <v>21</v>
          </cell>
        </row>
        <row r="14">
          <cell r="A14" t="str">
            <v xml:space="preserve">Health Scotland </v>
          </cell>
          <cell r="B14">
            <v>0.28999999999999998</v>
          </cell>
          <cell r="C14">
            <v>22</v>
          </cell>
          <cell r="E14" t="str">
            <v xml:space="preserve">Health Scotland </v>
          </cell>
          <cell r="F14">
            <v>0.4</v>
          </cell>
          <cell r="G14">
            <v>21</v>
          </cell>
          <cell r="I14" t="str">
            <v xml:space="preserve">Health Scotland </v>
          </cell>
          <cell r="J14">
            <v>0.27</v>
          </cell>
          <cell r="K14">
            <v>22</v>
          </cell>
        </row>
        <row r="15">
          <cell r="A15" t="str">
            <v>Highland</v>
          </cell>
          <cell r="B15">
            <v>0.61</v>
          </cell>
          <cell r="C15">
            <v>4</v>
          </cell>
          <cell r="E15" t="str">
            <v>Highland</v>
          </cell>
          <cell r="F15">
            <v>0.56999999999999995</v>
          </cell>
          <cell r="G15">
            <v>5</v>
          </cell>
          <cell r="I15" t="str">
            <v>Highland</v>
          </cell>
          <cell r="J15">
            <v>0.6</v>
          </cell>
          <cell r="K15">
            <v>6</v>
          </cell>
        </row>
        <row r="16">
          <cell r="A16" t="str">
            <v>Lanarkshire</v>
          </cell>
          <cell r="B16">
            <v>0.7</v>
          </cell>
          <cell r="C16">
            <v>2</v>
          </cell>
          <cell r="E16" t="str">
            <v>Lanarkshire</v>
          </cell>
          <cell r="F16">
            <v>0.33</v>
          </cell>
          <cell r="G16">
            <v>22</v>
          </cell>
          <cell r="I16" t="str">
            <v>Lanarkshire</v>
          </cell>
          <cell r="J16">
            <v>0.47</v>
          </cell>
          <cell r="K16">
            <v>18</v>
          </cell>
        </row>
        <row r="17">
          <cell r="A17" t="str">
            <v xml:space="preserve">Lothian </v>
          </cell>
          <cell r="B17">
            <v>0.59</v>
          </cell>
          <cell r="C17">
            <v>6</v>
          </cell>
          <cell r="E17" t="str">
            <v xml:space="preserve">Lothian </v>
          </cell>
          <cell r="F17">
            <v>0.67</v>
          </cell>
          <cell r="G17">
            <v>2</v>
          </cell>
          <cell r="I17" t="str">
            <v xml:space="preserve">Lothian </v>
          </cell>
          <cell r="J17">
            <v>0.62</v>
          </cell>
          <cell r="K17">
            <v>5</v>
          </cell>
        </row>
        <row r="18">
          <cell r="A18" t="str">
            <v xml:space="preserve">NHS 24 </v>
          </cell>
          <cell r="B18">
            <v>0.34</v>
          </cell>
          <cell r="C18">
            <v>21</v>
          </cell>
          <cell r="E18" t="str">
            <v xml:space="preserve">NHS 24 </v>
          </cell>
          <cell r="F18">
            <v>0.63</v>
          </cell>
          <cell r="G18">
            <v>3</v>
          </cell>
          <cell r="I18" t="str">
            <v xml:space="preserve">NHS 24 </v>
          </cell>
          <cell r="J18">
            <v>0.5</v>
          </cell>
          <cell r="K18">
            <v>16</v>
          </cell>
        </row>
        <row r="19">
          <cell r="A19" t="str">
            <v>NSS</v>
          </cell>
          <cell r="B19">
            <v>0.54</v>
          </cell>
          <cell r="C19">
            <v>9</v>
          </cell>
          <cell r="E19" t="str">
            <v>NSS</v>
          </cell>
          <cell r="F19">
            <v>0.43</v>
          </cell>
          <cell r="G19">
            <v>17</v>
          </cell>
          <cell r="I19" t="str">
            <v>NSS</v>
          </cell>
          <cell r="J19">
            <v>0.53</v>
          </cell>
          <cell r="K19">
            <v>13</v>
          </cell>
        </row>
        <row r="20">
          <cell r="A20" t="str">
            <v>NWTC</v>
          </cell>
          <cell r="B20">
            <v>0.51</v>
          </cell>
          <cell r="C20">
            <v>14</v>
          </cell>
          <cell r="E20" t="str">
            <v>NWTC</v>
          </cell>
          <cell r="F20">
            <v>0.56999999999999995</v>
          </cell>
          <cell r="G20">
            <v>5</v>
          </cell>
          <cell r="I20" t="str">
            <v>NWTC</v>
          </cell>
          <cell r="J20">
            <v>0.53</v>
          </cell>
          <cell r="K20">
            <v>13</v>
          </cell>
        </row>
        <row r="21">
          <cell r="A21" t="str">
            <v>Orkney</v>
          </cell>
          <cell r="B21">
            <v>0.54</v>
          </cell>
          <cell r="C21">
            <v>9</v>
          </cell>
          <cell r="E21" t="str">
            <v>Orkney</v>
          </cell>
          <cell r="F21">
            <v>0.51</v>
          </cell>
          <cell r="G21">
            <v>10</v>
          </cell>
          <cell r="I21" t="str">
            <v>Orkney</v>
          </cell>
          <cell r="J21">
            <v>0.56000000000000005</v>
          </cell>
          <cell r="K21">
            <v>11</v>
          </cell>
        </row>
        <row r="22">
          <cell r="A22" t="str">
            <v>SAS</v>
          </cell>
          <cell r="B22">
            <v>0.54</v>
          </cell>
          <cell r="C22">
            <v>9</v>
          </cell>
          <cell r="E22" t="str">
            <v>SAS</v>
          </cell>
          <cell r="F22">
            <v>0.73</v>
          </cell>
          <cell r="G22">
            <v>1</v>
          </cell>
          <cell r="I22" t="str">
            <v>SAS</v>
          </cell>
          <cell r="J22">
            <v>0.4</v>
          </cell>
          <cell r="K22">
            <v>20</v>
          </cell>
        </row>
        <row r="23">
          <cell r="A23" t="str">
            <v>Shetland</v>
          </cell>
          <cell r="B23">
            <v>0.67</v>
          </cell>
          <cell r="C23">
            <v>3</v>
          </cell>
          <cell r="E23" t="str">
            <v>Shetland</v>
          </cell>
          <cell r="F23">
            <v>0.56999999999999995</v>
          </cell>
          <cell r="G23">
            <v>5</v>
          </cell>
          <cell r="I23" t="str">
            <v>Shetland</v>
          </cell>
          <cell r="J23">
            <v>0.67</v>
          </cell>
          <cell r="K23">
            <v>2</v>
          </cell>
        </row>
        <row r="24">
          <cell r="A24" t="str">
            <v>Tayside</v>
          </cell>
          <cell r="B24">
            <v>0.56999999999999995</v>
          </cell>
          <cell r="C24">
            <v>7</v>
          </cell>
          <cell r="E24" t="str">
            <v>Tayside</v>
          </cell>
          <cell r="F24">
            <v>0.45</v>
          </cell>
          <cell r="G24">
            <v>15</v>
          </cell>
          <cell r="I24" t="str">
            <v>Tayside</v>
          </cell>
          <cell r="J24">
            <v>0.73</v>
          </cell>
          <cell r="K24">
            <v>1</v>
          </cell>
        </row>
        <row r="25">
          <cell r="A25" t="str">
            <v xml:space="preserve">The State Hospital </v>
          </cell>
          <cell r="B25">
            <v>0.6</v>
          </cell>
          <cell r="C25">
            <v>5</v>
          </cell>
          <cell r="E25" t="str">
            <v xml:space="preserve">The State Hospital </v>
          </cell>
          <cell r="F25">
            <v>0.49</v>
          </cell>
          <cell r="G25">
            <v>13</v>
          </cell>
          <cell r="I25" t="str">
            <v xml:space="preserve">The State Hospital </v>
          </cell>
          <cell r="J25">
            <v>0.47</v>
          </cell>
          <cell r="K25">
            <v>18</v>
          </cell>
        </row>
        <row r="26">
          <cell r="A26" t="str">
            <v xml:space="preserve">Western Isles </v>
          </cell>
          <cell r="B26">
            <v>0.47</v>
          </cell>
          <cell r="C26">
            <v>16</v>
          </cell>
          <cell r="E26" t="str">
            <v xml:space="preserve">Western Isles </v>
          </cell>
          <cell r="F26">
            <v>0.41</v>
          </cell>
          <cell r="G26">
            <v>20</v>
          </cell>
          <cell r="I26" t="str">
            <v xml:space="preserve">Western Isles </v>
          </cell>
          <cell r="J26">
            <v>0.57999999999999996</v>
          </cell>
          <cell r="K26">
            <v>9</v>
          </cell>
        </row>
        <row r="31">
          <cell r="A31" t="str">
            <v>Ayrshire &amp; Arran</v>
          </cell>
          <cell r="B31">
            <v>0.55000000000000004</v>
          </cell>
          <cell r="C31">
            <v>3</v>
          </cell>
          <cell r="E31" t="str">
            <v>Ayrshire &amp; Arran</v>
          </cell>
          <cell r="F31">
            <v>0.7</v>
          </cell>
          <cell r="G31">
            <v>1</v>
          </cell>
        </row>
        <row r="32">
          <cell r="A32" t="str">
            <v xml:space="preserve">Borders </v>
          </cell>
          <cell r="B32">
            <v>0.46</v>
          </cell>
          <cell r="C32">
            <v>12</v>
          </cell>
          <cell r="E32" t="str">
            <v xml:space="preserve">Borders </v>
          </cell>
          <cell r="F32">
            <v>0.32</v>
          </cell>
          <cell r="G32">
            <v>21</v>
          </cell>
        </row>
        <row r="33">
          <cell r="A33" t="str">
            <v xml:space="preserve">Dumfries &amp; Galloway </v>
          </cell>
          <cell r="B33">
            <v>0.51</v>
          </cell>
          <cell r="C33">
            <v>9</v>
          </cell>
          <cell r="E33" t="str">
            <v xml:space="preserve">Dumfries &amp; Galloway </v>
          </cell>
          <cell r="F33">
            <v>0.6</v>
          </cell>
          <cell r="G33">
            <v>3</v>
          </cell>
        </row>
        <row r="34">
          <cell r="A34" t="str">
            <v xml:space="preserve">Education Scotland </v>
          </cell>
          <cell r="B34">
            <v>0.34</v>
          </cell>
          <cell r="C34">
            <v>20</v>
          </cell>
          <cell r="E34" t="str">
            <v xml:space="preserve">Education Scotland </v>
          </cell>
          <cell r="F34">
            <v>0.52</v>
          </cell>
          <cell r="G34">
            <v>6</v>
          </cell>
        </row>
        <row r="35">
          <cell r="A35" t="str">
            <v>Fife</v>
          </cell>
          <cell r="B35">
            <v>0.4</v>
          </cell>
          <cell r="C35">
            <v>19</v>
          </cell>
          <cell r="E35" t="str">
            <v>Fife</v>
          </cell>
          <cell r="F35">
            <v>0.48</v>
          </cell>
          <cell r="G35">
            <v>11</v>
          </cell>
        </row>
        <row r="36">
          <cell r="A36" t="str">
            <v>Forth Valley</v>
          </cell>
          <cell r="B36">
            <v>0.32</v>
          </cell>
          <cell r="C36">
            <v>21</v>
          </cell>
          <cell r="E36" t="str">
            <v>Forth Valley</v>
          </cell>
          <cell r="F36">
            <v>0.35</v>
          </cell>
          <cell r="G36">
            <v>18</v>
          </cell>
        </row>
        <row r="37">
          <cell r="A37" t="str">
            <v>Grampian</v>
          </cell>
          <cell r="B37">
            <v>0.42</v>
          </cell>
          <cell r="C37">
            <v>17</v>
          </cell>
          <cell r="E37" t="str">
            <v>Grampian</v>
          </cell>
          <cell r="F37">
            <v>0.35</v>
          </cell>
          <cell r="G37">
            <v>18</v>
          </cell>
        </row>
        <row r="38">
          <cell r="A38" t="str">
            <v>Greater Glasgow &amp; Clyde</v>
          </cell>
          <cell r="B38">
            <v>0.55000000000000004</v>
          </cell>
          <cell r="C38">
            <v>3</v>
          </cell>
          <cell r="E38" t="str">
            <v>Greater Glasgow &amp; Clyde</v>
          </cell>
          <cell r="F38">
            <v>0.52</v>
          </cell>
          <cell r="G38">
            <v>6</v>
          </cell>
        </row>
        <row r="39">
          <cell r="A39" t="str">
            <v xml:space="preserve">Health Improvement Scotland </v>
          </cell>
          <cell r="B39">
            <v>0.41</v>
          </cell>
          <cell r="C39">
            <v>18</v>
          </cell>
          <cell r="E39" t="str">
            <v xml:space="preserve">Health Improvement Scotland </v>
          </cell>
          <cell r="F39">
            <v>0.2</v>
          </cell>
          <cell r="G39">
            <v>22</v>
          </cell>
        </row>
        <row r="40">
          <cell r="A40" t="str">
            <v xml:space="preserve">Health Scotland </v>
          </cell>
          <cell r="B40">
            <v>0.27</v>
          </cell>
          <cell r="C40">
            <v>22</v>
          </cell>
          <cell r="E40" t="str">
            <v xml:space="preserve">Health Scotland </v>
          </cell>
          <cell r="F40">
            <v>0.35</v>
          </cell>
          <cell r="G40">
            <v>18</v>
          </cell>
        </row>
        <row r="41">
          <cell r="A41" t="str">
            <v>Highland</v>
          </cell>
          <cell r="B41">
            <v>0.63</v>
          </cell>
          <cell r="C41">
            <v>1</v>
          </cell>
          <cell r="E41" t="str">
            <v>Highland</v>
          </cell>
          <cell r="F41">
            <v>0.53</v>
          </cell>
          <cell r="G41">
            <v>5</v>
          </cell>
        </row>
        <row r="42">
          <cell r="A42" t="str">
            <v>Lanarkshire</v>
          </cell>
          <cell r="B42">
            <v>0.45</v>
          </cell>
          <cell r="C42">
            <v>13</v>
          </cell>
          <cell r="E42" t="str">
            <v>Lanarkshire</v>
          </cell>
          <cell r="F42">
            <v>0.55000000000000004</v>
          </cell>
          <cell r="G42">
            <v>4</v>
          </cell>
        </row>
        <row r="43">
          <cell r="A43" t="str">
            <v xml:space="preserve">Lothian </v>
          </cell>
          <cell r="B43">
            <v>0.54</v>
          </cell>
          <cell r="C43">
            <v>5</v>
          </cell>
          <cell r="E43" t="str">
            <v xml:space="preserve">Lothian </v>
          </cell>
          <cell r="F43">
            <v>0.45</v>
          </cell>
          <cell r="G43">
            <v>14</v>
          </cell>
        </row>
        <row r="44">
          <cell r="A44" t="str">
            <v xml:space="preserve">NHS 24 </v>
          </cell>
          <cell r="B44">
            <v>0.45</v>
          </cell>
          <cell r="C44">
            <v>13</v>
          </cell>
          <cell r="E44" t="str">
            <v xml:space="preserve">NHS 24 </v>
          </cell>
          <cell r="F44">
            <v>0.47</v>
          </cell>
          <cell r="G44">
            <v>12</v>
          </cell>
        </row>
        <row r="45">
          <cell r="A45" t="str">
            <v>NSS</v>
          </cell>
          <cell r="B45">
            <v>0.43</v>
          </cell>
          <cell r="C45">
            <v>16</v>
          </cell>
          <cell r="E45" t="str">
            <v>NSS</v>
          </cell>
          <cell r="F45">
            <v>0.52</v>
          </cell>
          <cell r="G45">
            <v>6</v>
          </cell>
        </row>
        <row r="46">
          <cell r="A46" t="str">
            <v>NWTC</v>
          </cell>
          <cell r="B46">
            <v>0.49</v>
          </cell>
          <cell r="C46">
            <v>10</v>
          </cell>
          <cell r="E46" t="str">
            <v>NWTC</v>
          </cell>
          <cell r="F46">
            <v>0.52</v>
          </cell>
          <cell r="G46">
            <v>6</v>
          </cell>
        </row>
        <row r="47">
          <cell r="A47" t="str">
            <v>Orkney</v>
          </cell>
          <cell r="B47">
            <v>0.52</v>
          </cell>
          <cell r="C47">
            <v>8</v>
          </cell>
          <cell r="E47" t="str">
            <v>Orkney</v>
          </cell>
          <cell r="F47">
            <v>0.45</v>
          </cell>
          <cell r="G47">
            <v>14</v>
          </cell>
        </row>
        <row r="48">
          <cell r="A48" t="str">
            <v>SAS</v>
          </cell>
          <cell r="B48">
            <v>0.53</v>
          </cell>
          <cell r="C48">
            <v>6</v>
          </cell>
          <cell r="E48" t="str">
            <v>SAS</v>
          </cell>
          <cell r="F48">
            <v>0.45</v>
          </cell>
          <cell r="G48">
            <v>14</v>
          </cell>
        </row>
        <row r="49">
          <cell r="A49" t="str">
            <v>Shetland</v>
          </cell>
          <cell r="B49">
            <v>0.57999999999999996</v>
          </cell>
          <cell r="C49">
            <v>2</v>
          </cell>
          <cell r="E49" t="str">
            <v>Shetland</v>
          </cell>
          <cell r="F49">
            <v>0.62</v>
          </cell>
          <cell r="G49">
            <v>2</v>
          </cell>
        </row>
        <row r="50">
          <cell r="A50" t="str">
            <v>Tayside</v>
          </cell>
          <cell r="B50">
            <v>0.53</v>
          </cell>
          <cell r="C50">
            <v>6</v>
          </cell>
          <cell r="E50" t="str">
            <v>Tayside</v>
          </cell>
          <cell r="F50">
            <v>0.47</v>
          </cell>
          <cell r="G50">
            <v>12</v>
          </cell>
        </row>
        <row r="51">
          <cell r="A51" t="str">
            <v xml:space="preserve">The State Hospital </v>
          </cell>
          <cell r="B51">
            <v>0.45</v>
          </cell>
          <cell r="C51">
            <v>13</v>
          </cell>
          <cell r="E51" t="str">
            <v xml:space="preserve">The State Hospital </v>
          </cell>
          <cell r="F51">
            <v>0.43</v>
          </cell>
          <cell r="G51">
            <v>17</v>
          </cell>
        </row>
        <row r="52">
          <cell r="E52" t="str">
            <v xml:space="preserve">Western Isles </v>
          </cell>
          <cell r="F52">
            <v>0.5</v>
          </cell>
          <cell r="G52">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54"/>
  <sheetViews>
    <sheetView tabSelected="1" topLeftCell="A42" workbookViewId="0">
      <selection activeCell="N59" sqref="N59"/>
    </sheetView>
  </sheetViews>
  <sheetFormatPr defaultColWidth="9.140625" defaultRowHeight="14.25" x14ac:dyDescent="0.2"/>
  <cols>
    <col min="1" max="1" width="14.140625" style="4" customWidth="1"/>
    <col min="2" max="2" width="18.85546875" style="4" customWidth="1"/>
    <col min="3" max="3" width="13.7109375" style="4" customWidth="1"/>
    <col min="4" max="4" width="12.5703125" style="4" customWidth="1"/>
    <col min="5" max="5" width="14" style="4" customWidth="1"/>
    <col min="6" max="6" width="11.7109375" style="4" customWidth="1"/>
    <col min="7" max="7" width="14.5703125" style="4" customWidth="1"/>
    <col min="8" max="8" width="14.140625" style="4" customWidth="1"/>
    <col min="9" max="10" width="12" style="4" customWidth="1"/>
    <col min="11" max="11" width="12.28515625" style="4" customWidth="1"/>
    <col min="12" max="12" width="16.28515625" style="4" customWidth="1"/>
    <col min="13" max="13" width="13.5703125" style="4" customWidth="1"/>
    <col min="14" max="14" width="15.5703125" style="4" customWidth="1"/>
    <col min="15" max="15" width="17.42578125" style="4" customWidth="1"/>
    <col min="16" max="16" width="8.42578125" style="4" customWidth="1"/>
    <col min="17" max="17" width="11.5703125" style="4" customWidth="1"/>
    <col min="18" max="18" width="13.5703125" style="4" customWidth="1"/>
    <col min="19" max="16384" width="9.140625" style="4"/>
  </cols>
  <sheetData>
    <row r="1" spans="1:20" s="36" customFormat="1" ht="23.25" x14ac:dyDescent="0.35">
      <c r="A1" s="36" t="s">
        <v>334</v>
      </c>
    </row>
    <row r="2" spans="1:20" ht="15" thickBot="1" x14ac:dyDescent="0.25"/>
    <row r="3" spans="1:20" ht="15.75" thickBot="1" x14ac:dyDescent="0.3">
      <c r="D3" s="177" t="s">
        <v>37</v>
      </c>
      <c r="E3" s="178"/>
      <c r="F3" s="178"/>
      <c r="G3" s="178"/>
      <c r="H3" s="179"/>
      <c r="I3" s="180" t="s">
        <v>38</v>
      </c>
      <c r="J3" s="181"/>
      <c r="K3" s="181"/>
      <c r="L3" s="181"/>
      <c r="M3" s="182"/>
      <c r="N3" s="183" t="s">
        <v>39</v>
      </c>
      <c r="O3" s="184"/>
      <c r="P3" s="184"/>
      <c r="Q3" s="184"/>
      <c r="R3" s="185"/>
    </row>
    <row r="4" spans="1:20" s="11" customFormat="1" ht="30.75" thickBot="1" x14ac:dyDescent="0.3">
      <c r="A4" s="37"/>
      <c r="B4" s="58" t="s">
        <v>27</v>
      </c>
      <c r="C4" s="72" t="s">
        <v>2</v>
      </c>
      <c r="D4" s="61" t="s">
        <v>17</v>
      </c>
      <c r="E4" s="62" t="s">
        <v>31</v>
      </c>
      <c r="F4" s="62" t="s">
        <v>19</v>
      </c>
      <c r="G4" s="62" t="s">
        <v>14</v>
      </c>
      <c r="H4" s="63" t="s">
        <v>32</v>
      </c>
      <c r="I4" s="73" t="s">
        <v>3</v>
      </c>
      <c r="J4" s="66" t="s">
        <v>9</v>
      </c>
      <c r="K4" s="66" t="s">
        <v>33</v>
      </c>
      <c r="L4" s="66" t="s">
        <v>36</v>
      </c>
      <c r="M4" s="74" t="s">
        <v>34</v>
      </c>
      <c r="N4" s="68" t="s">
        <v>16</v>
      </c>
      <c r="O4" s="69" t="s">
        <v>35</v>
      </c>
      <c r="P4" s="69" t="s">
        <v>20</v>
      </c>
      <c r="Q4" s="69" t="s">
        <v>21</v>
      </c>
      <c r="R4" s="70" t="s">
        <v>30</v>
      </c>
      <c r="S4" s="75" t="s">
        <v>1</v>
      </c>
    </row>
    <row r="5" spans="1:20" x14ac:dyDescent="0.2">
      <c r="A5" s="186" t="s">
        <v>29</v>
      </c>
      <c r="B5" s="49" t="s">
        <v>40</v>
      </c>
      <c r="C5" s="47">
        <v>49</v>
      </c>
      <c r="D5" s="40">
        <v>52</v>
      </c>
      <c r="E5" s="13">
        <v>20</v>
      </c>
      <c r="F5" s="13">
        <v>25</v>
      </c>
      <c r="G5" s="13">
        <v>22</v>
      </c>
      <c r="H5" s="41">
        <v>15</v>
      </c>
      <c r="I5" s="40">
        <v>29</v>
      </c>
      <c r="J5" s="13">
        <v>48</v>
      </c>
      <c r="K5" s="13">
        <v>13</v>
      </c>
      <c r="L5" s="13">
        <v>37</v>
      </c>
      <c r="M5" s="41">
        <v>22</v>
      </c>
      <c r="N5" s="40">
        <v>37</v>
      </c>
      <c r="O5" s="14">
        <v>79</v>
      </c>
      <c r="P5" s="14">
        <v>27</v>
      </c>
      <c r="Q5" s="14">
        <v>27</v>
      </c>
      <c r="R5" s="46">
        <v>21</v>
      </c>
      <c r="S5" s="55">
        <f t="shared" ref="S5" si="0">SUM(C5:R5)</f>
        <v>523</v>
      </c>
    </row>
    <row r="6" spans="1:20" x14ac:dyDescent="0.2">
      <c r="A6" s="187"/>
      <c r="B6" s="50" t="s">
        <v>23</v>
      </c>
      <c r="C6" s="48">
        <v>120</v>
      </c>
      <c r="D6" s="42">
        <v>100</v>
      </c>
      <c r="E6" s="18">
        <v>35</v>
      </c>
      <c r="F6" s="18">
        <v>50</v>
      </c>
      <c r="G6" s="18">
        <v>35</v>
      </c>
      <c r="H6" s="43">
        <v>30</v>
      </c>
      <c r="I6" s="42">
        <v>85</v>
      </c>
      <c r="J6" s="18">
        <v>75</v>
      </c>
      <c r="K6" s="18">
        <v>15</v>
      </c>
      <c r="L6" s="18">
        <v>85</v>
      </c>
      <c r="M6" s="43">
        <v>100</v>
      </c>
      <c r="N6" s="42">
        <v>70</v>
      </c>
      <c r="O6" s="18">
        <v>150</v>
      </c>
      <c r="P6" s="18">
        <v>60</v>
      </c>
      <c r="Q6" s="18">
        <v>65</v>
      </c>
      <c r="R6" s="43">
        <v>60</v>
      </c>
      <c r="S6" s="56">
        <f>SUM(C6:R6)</f>
        <v>1135</v>
      </c>
    </row>
    <row r="7" spans="1:20" x14ac:dyDescent="0.2">
      <c r="A7" s="187"/>
      <c r="B7" s="51"/>
      <c r="C7" s="21"/>
      <c r="D7" s="44"/>
      <c r="E7" s="21"/>
      <c r="F7" s="21"/>
      <c r="G7" s="21"/>
      <c r="H7" s="5"/>
      <c r="I7" s="44"/>
      <c r="J7" s="21"/>
      <c r="K7" s="21"/>
      <c r="L7" s="21"/>
      <c r="M7" s="5"/>
      <c r="N7" s="44"/>
      <c r="O7" s="21"/>
      <c r="P7" s="21"/>
      <c r="Q7" s="21"/>
      <c r="R7" s="22"/>
      <c r="S7" s="51"/>
      <c r="T7" s="23"/>
    </row>
    <row r="8" spans="1:20" ht="15" thickBot="1" x14ac:dyDescent="0.25">
      <c r="A8" s="187"/>
      <c r="B8" s="51"/>
      <c r="C8" s="25"/>
      <c r="D8" s="23"/>
      <c r="E8" s="28"/>
      <c r="F8" s="28"/>
      <c r="G8" s="28"/>
      <c r="H8" s="45"/>
      <c r="I8" s="23"/>
      <c r="J8" s="28"/>
      <c r="K8" s="28"/>
      <c r="L8" s="28"/>
      <c r="M8" s="45"/>
      <c r="N8" s="23"/>
      <c r="O8" s="28"/>
      <c r="P8" s="28"/>
      <c r="Q8" s="28"/>
      <c r="R8" s="5"/>
      <c r="S8" s="26"/>
    </row>
    <row r="9" spans="1:20" ht="15.75" thickBot="1" x14ac:dyDescent="0.3">
      <c r="A9" s="188"/>
      <c r="B9" s="52" t="s">
        <v>25</v>
      </c>
      <c r="C9" s="138">
        <f t="shared" ref="C9:R9" si="1">C5/C6</f>
        <v>0.40833333333333333</v>
      </c>
      <c r="D9" s="79">
        <f t="shared" si="1"/>
        <v>0.52</v>
      </c>
      <c r="E9" s="80">
        <f t="shared" si="1"/>
        <v>0.5714285714285714</v>
      </c>
      <c r="F9" s="80">
        <f t="shared" si="1"/>
        <v>0.5</v>
      </c>
      <c r="G9" s="80">
        <f t="shared" si="1"/>
        <v>0.62857142857142856</v>
      </c>
      <c r="H9" s="81">
        <f t="shared" si="1"/>
        <v>0.5</v>
      </c>
      <c r="I9" s="83">
        <f t="shared" si="1"/>
        <v>0.3411764705882353</v>
      </c>
      <c r="J9" s="80">
        <f t="shared" si="1"/>
        <v>0.64</v>
      </c>
      <c r="K9" s="84">
        <f t="shared" si="1"/>
        <v>0.8666666666666667</v>
      </c>
      <c r="L9" s="80">
        <f t="shared" si="1"/>
        <v>0.43529411764705883</v>
      </c>
      <c r="M9" s="82">
        <f t="shared" si="1"/>
        <v>0.22</v>
      </c>
      <c r="N9" s="79">
        <f t="shared" si="1"/>
        <v>0.52857142857142858</v>
      </c>
      <c r="O9" s="80">
        <f t="shared" si="1"/>
        <v>0.52666666666666662</v>
      </c>
      <c r="P9" s="80">
        <f t="shared" si="1"/>
        <v>0.45</v>
      </c>
      <c r="Q9" s="80">
        <f t="shared" si="1"/>
        <v>0.41538461538461541</v>
      </c>
      <c r="R9" s="82">
        <f t="shared" si="1"/>
        <v>0.35</v>
      </c>
      <c r="S9" s="77">
        <f>S5/1135</f>
        <v>0.46079295154185024</v>
      </c>
    </row>
    <row r="10" spans="1:20" ht="18.75" customHeight="1" thickBot="1" x14ac:dyDescent="0.25">
      <c r="A10" s="28"/>
      <c r="C10" s="38"/>
      <c r="E10" s="25"/>
    </row>
    <row r="11" spans="1:20" ht="18.75" hidden="1" customHeight="1" x14ac:dyDescent="0.2">
      <c r="A11" s="28"/>
      <c r="E11" s="25"/>
    </row>
    <row r="12" spans="1:20" ht="15" hidden="1" thickBot="1" x14ac:dyDescent="0.25"/>
    <row r="13" spans="1:20" ht="60.75" hidden="1" thickBot="1" x14ac:dyDescent="0.3">
      <c r="A13" s="5"/>
      <c r="B13" s="6" t="s">
        <v>27</v>
      </c>
      <c r="C13" s="7" t="s">
        <v>2</v>
      </c>
      <c r="D13" s="8" t="s">
        <v>3</v>
      </c>
      <c r="E13" s="7" t="s">
        <v>4</v>
      </c>
      <c r="F13" s="8" t="s">
        <v>5</v>
      </c>
      <c r="G13" s="7" t="s">
        <v>18</v>
      </c>
      <c r="H13" s="7" t="s">
        <v>6</v>
      </c>
      <c r="I13" s="7" t="s">
        <v>7</v>
      </c>
      <c r="J13" s="7" t="s">
        <v>8</v>
      </c>
      <c r="K13" s="7" t="s">
        <v>9</v>
      </c>
      <c r="L13" s="7" t="s">
        <v>10</v>
      </c>
      <c r="M13" s="7" t="s">
        <v>11</v>
      </c>
      <c r="N13" s="7" t="s">
        <v>12</v>
      </c>
      <c r="O13" s="7" t="s">
        <v>13</v>
      </c>
      <c r="P13" s="7" t="s">
        <v>14</v>
      </c>
      <c r="Q13" s="7" t="s">
        <v>24</v>
      </c>
      <c r="R13" s="9" t="s">
        <v>15</v>
      </c>
      <c r="S13" s="10" t="s">
        <v>1</v>
      </c>
    </row>
    <row r="14" spans="1:20" ht="15" hidden="1" thickBot="1" x14ac:dyDescent="0.25">
      <c r="A14" s="175" t="s">
        <v>26</v>
      </c>
      <c r="B14" s="12" t="s">
        <v>0</v>
      </c>
      <c r="C14" s="13" t="e">
        <f>'Governance &amp; Policy '!#REF!</f>
        <v>#REF!</v>
      </c>
      <c r="D14" s="13">
        <f>Awareness!F10</f>
        <v>0</v>
      </c>
      <c r="E14" s="13" t="e">
        <f>'Environmental Managment'!#REF!</f>
        <v>#REF!</v>
      </c>
      <c r="F14" s="13">
        <f>'Capital Projects'!E22</f>
        <v>0</v>
      </c>
      <c r="G14" s="13" t="e">
        <f>'Sustainable Care'!#REF!</f>
        <v>#REF!</v>
      </c>
      <c r="H14" s="13">
        <f>'Procurement &amp; Supply '!F17</f>
        <v>0</v>
      </c>
      <c r="I14" s="13">
        <f>'Active Travel'!F9</f>
        <v>0</v>
      </c>
      <c r="J14" s="13">
        <f>Transport!F12</f>
        <v>0</v>
      </c>
      <c r="K14" s="13" t="e">
        <f>Welfare!#REF!</f>
        <v>#REF!</v>
      </c>
      <c r="L14" s="13" t="e">
        <f>'Ethical issues'!#REF!</f>
        <v>#REF!</v>
      </c>
      <c r="M14" s="13" t="e">
        <f>Communities!#REF!</f>
        <v>#REF!</v>
      </c>
      <c r="N14" s="13" t="e">
        <f>Waste!#REF!</f>
        <v>#REF!</v>
      </c>
      <c r="O14" s="14" t="e">
        <f>Adaptation!#REF!</f>
        <v>#REF!</v>
      </c>
      <c r="P14" s="14">
        <f>Greenspace!F9</f>
        <v>0</v>
      </c>
      <c r="Q14" s="14" t="e">
        <f>Biodiversity!#REF!</f>
        <v>#REF!</v>
      </c>
      <c r="R14" s="15">
        <f>'Greenhouse Gases'!F10</f>
        <v>0</v>
      </c>
      <c r="S14" s="16" t="e">
        <f t="shared" ref="S14" si="2">SUM(C14:R14)</f>
        <v>#REF!</v>
      </c>
    </row>
    <row r="15" spans="1:20" ht="15" hidden="1" thickBot="1" x14ac:dyDescent="0.25">
      <c r="A15" s="176"/>
      <c r="B15" s="17" t="s">
        <v>23</v>
      </c>
      <c r="C15" s="18">
        <v>130</v>
      </c>
      <c r="D15" s="18">
        <v>90</v>
      </c>
      <c r="E15" s="18">
        <v>50</v>
      </c>
      <c r="F15" s="18">
        <v>100</v>
      </c>
      <c r="G15" s="18">
        <v>100</v>
      </c>
      <c r="H15" s="18">
        <v>145</v>
      </c>
      <c r="I15" s="18">
        <v>35</v>
      </c>
      <c r="J15" s="18">
        <v>50</v>
      </c>
      <c r="K15" s="18">
        <v>75</v>
      </c>
      <c r="L15" s="18">
        <v>15</v>
      </c>
      <c r="M15" s="18">
        <v>90</v>
      </c>
      <c r="N15" s="18">
        <v>70</v>
      </c>
      <c r="O15" s="18">
        <v>65</v>
      </c>
      <c r="P15" s="18">
        <v>30</v>
      </c>
      <c r="Q15" s="18">
        <v>30</v>
      </c>
      <c r="R15" s="19">
        <v>60</v>
      </c>
      <c r="S15" s="16">
        <f>SUM(C15:R15)</f>
        <v>1135</v>
      </c>
    </row>
    <row r="16" spans="1:20" hidden="1" x14ac:dyDescent="0.2">
      <c r="A16" s="176"/>
      <c r="B16" s="20"/>
      <c r="C16" s="21"/>
      <c r="D16" s="21"/>
      <c r="E16" s="21"/>
      <c r="F16" s="21"/>
      <c r="G16" s="21"/>
      <c r="H16" s="21"/>
      <c r="I16" s="21"/>
      <c r="J16" s="21"/>
      <c r="K16" s="21"/>
      <c r="L16" s="21"/>
      <c r="M16" s="21"/>
      <c r="N16" s="21"/>
      <c r="O16" s="21"/>
      <c r="P16" s="21"/>
      <c r="Q16" s="21"/>
      <c r="R16" s="22"/>
      <c r="S16" s="5"/>
    </row>
    <row r="17" spans="1:19" ht="15" hidden="1" thickBot="1" x14ac:dyDescent="0.25">
      <c r="A17" s="176"/>
      <c r="B17" s="24" t="s">
        <v>25</v>
      </c>
      <c r="C17" s="25"/>
      <c r="R17" s="5"/>
      <c r="S17" s="26"/>
    </row>
    <row r="18" spans="1:19" hidden="1" x14ac:dyDescent="0.2">
      <c r="A18" s="176"/>
      <c r="B18" s="29" t="s">
        <v>0</v>
      </c>
      <c r="C18" s="30" t="e">
        <f>C14/130</f>
        <v>#REF!</v>
      </c>
      <c r="D18" s="30">
        <f>D14/90</f>
        <v>0</v>
      </c>
      <c r="E18" s="30" t="e">
        <f>E14/50</f>
        <v>#REF!</v>
      </c>
      <c r="F18" s="30">
        <f>F14/100</f>
        <v>0</v>
      </c>
      <c r="G18" s="30" t="e">
        <f>G14/100</f>
        <v>#REF!</v>
      </c>
      <c r="H18" s="30">
        <f>H14/145</f>
        <v>0</v>
      </c>
      <c r="I18" s="30">
        <f>I14/35</f>
        <v>0</v>
      </c>
      <c r="J18" s="30">
        <f>J14/50</f>
        <v>0</v>
      </c>
      <c r="K18" s="30" t="e">
        <f>K14/75</f>
        <v>#REF!</v>
      </c>
      <c r="L18" s="30" t="e">
        <f>L14/15</f>
        <v>#REF!</v>
      </c>
      <c r="M18" s="30" t="e">
        <f>M14/90</f>
        <v>#REF!</v>
      </c>
      <c r="N18" s="30" t="e">
        <f>N14/70</f>
        <v>#REF!</v>
      </c>
      <c r="O18" s="30" t="e">
        <f>O14/65</f>
        <v>#REF!</v>
      </c>
      <c r="P18" s="30">
        <f>P14/30</f>
        <v>0</v>
      </c>
      <c r="Q18" s="30" t="e">
        <f>Q14/30</f>
        <v>#REF!</v>
      </c>
      <c r="R18" s="31">
        <f>R14/60</f>
        <v>0</v>
      </c>
      <c r="S18" s="32" t="e">
        <f>S14/1135</f>
        <v>#REF!</v>
      </c>
    </row>
    <row r="19" spans="1:19" hidden="1" x14ac:dyDescent="0.2">
      <c r="A19" s="176"/>
      <c r="B19" s="33" t="s">
        <v>28</v>
      </c>
      <c r="C19" s="27" t="e">
        <f>C18-C9</f>
        <v>#REF!</v>
      </c>
      <c r="D19" s="27">
        <f t="shared" ref="D19:R19" si="3">D18-D9</f>
        <v>-0.52</v>
      </c>
      <c r="E19" s="27" t="e">
        <f t="shared" si="3"/>
        <v>#REF!</v>
      </c>
      <c r="F19" s="27">
        <f t="shared" si="3"/>
        <v>-0.5</v>
      </c>
      <c r="G19" s="27" t="e">
        <f t="shared" si="3"/>
        <v>#REF!</v>
      </c>
      <c r="H19" s="27">
        <f t="shared" si="3"/>
        <v>-0.5</v>
      </c>
      <c r="I19" s="27">
        <f t="shared" si="3"/>
        <v>-0.3411764705882353</v>
      </c>
      <c r="J19" s="27">
        <f t="shared" si="3"/>
        <v>-0.64</v>
      </c>
      <c r="K19" s="27" t="e">
        <f t="shared" si="3"/>
        <v>#REF!</v>
      </c>
      <c r="L19" s="27" t="e">
        <f t="shared" si="3"/>
        <v>#REF!</v>
      </c>
      <c r="M19" s="27" t="e">
        <f t="shared" si="3"/>
        <v>#REF!</v>
      </c>
      <c r="N19" s="27" t="e">
        <f t="shared" si="3"/>
        <v>#REF!</v>
      </c>
      <c r="O19" s="27" t="e">
        <f t="shared" si="3"/>
        <v>#REF!</v>
      </c>
      <c r="P19" s="27">
        <f t="shared" si="3"/>
        <v>-0.45</v>
      </c>
      <c r="Q19" s="27" t="e">
        <f t="shared" si="3"/>
        <v>#REF!</v>
      </c>
      <c r="R19" s="27">
        <f t="shared" si="3"/>
        <v>-0.35</v>
      </c>
      <c r="S19" s="27"/>
    </row>
    <row r="20" spans="1:19" ht="15" hidden="1" thickBot="1" x14ac:dyDescent="0.25"/>
    <row r="21" spans="1:19" ht="15.75" thickBot="1" x14ac:dyDescent="0.3">
      <c r="D21" s="163" t="s">
        <v>37</v>
      </c>
      <c r="E21" s="164"/>
      <c r="F21" s="164"/>
      <c r="G21" s="164"/>
      <c r="H21" s="165"/>
      <c r="I21" s="166" t="s">
        <v>38</v>
      </c>
      <c r="J21" s="167"/>
      <c r="K21" s="167"/>
      <c r="L21" s="167"/>
      <c r="M21" s="168"/>
      <c r="N21" s="169" t="s">
        <v>39</v>
      </c>
      <c r="O21" s="170"/>
      <c r="P21" s="170"/>
      <c r="Q21" s="170"/>
      <c r="R21" s="171"/>
    </row>
    <row r="22" spans="1:19" ht="30.75" thickBot="1" x14ac:dyDescent="0.25">
      <c r="A22" s="45"/>
      <c r="B22" s="59" t="s">
        <v>27</v>
      </c>
      <c r="C22" s="60" t="s">
        <v>2</v>
      </c>
      <c r="D22" s="61" t="s">
        <v>17</v>
      </c>
      <c r="E22" s="62" t="s">
        <v>31</v>
      </c>
      <c r="F22" s="62" t="s">
        <v>19</v>
      </c>
      <c r="G22" s="62" t="s">
        <v>14</v>
      </c>
      <c r="H22" s="63" t="s">
        <v>32</v>
      </c>
      <c r="I22" s="64" t="s">
        <v>3</v>
      </c>
      <c r="J22" s="65" t="s">
        <v>9</v>
      </c>
      <c r="K22" s="66" t="s">
        <v>33</v>
      </c>
      <c r="L22" s="66" t="s">
        <v>36</v>
      </c>
      <c r="M22" s="67" t="s">
        <v>34</v>
      </c>
      <c r="N22" s="68" t="s">
        <v>16</v>
      </c>
      <c r="O22" s="69" t="s">
        <v>35</v>
      </c>
      <c r="P22" s="69" t="s">
        <v>20</v>
      </c>
      <c r="Q22" s="69" t="s">
        <v>21</v>
      </c>
      <c r="R22" s="70" t="s">
        <v>30</v>
      </c>
      <c r="S22" s="71" t="s">
        <v>1</v>
      </c>
    </row>
    <row r="23" spans="1:19" x14ac:dyDescent="0.2">
      <c r="A23" s="172" t="s">
        <v>333</v>
      </c>
      <c r="B23" s="49" t="s">
        <v>0</v>
      </c>
      <c r="C23" s="47">
        <v>22</v>
      </c>
      <c r="D23" s="40">
        <v>41</v>
      </c>
      <c r="E23" s="13">
        <v>11</v>
      </c>
      <c r="F23" s="13">
        <v>17</v>
      </c>
      <c r="G23" s="13">
        <v>25</v>
      </c>
      <c r="H23" s="41">
        <v>12</v>
      </c>
      <c r="I23" s="12">
        <v>10</v>
      </c>
      <c r="J23" s="13">
        <v>24</v>
      </c>
      <c r="K23" s="13">
        <v>10</v>
      </c>
      <c r="L23" s="13">
        <v>28</v>
      </c>
      <c r="M23" s="39">
        <v>22</v>
      </c>
      <c r="N23" s="40">
        <v>19</v>
      </c>
      <c r="O23" s="14">
        <v>17</v>
      </c>
      <c r="P23" s="14">
        <v>27</v>
      </c>
      <c r="Q23" s="14">
        <v>15</v>
      </c>
      <c r="R23" s="46">
        <v>8</v>
      </c>
      <c r="S23" s="57">
        <f t="shared" ref="S23" si="4">SUM(C23:R23)</f>
        <v>308</v>
      </c>
    </row>
    <row r="24" spans="1:19" x14ac:dyDescent="0.2">
      <c r="A24" s="173"/>
      <c r="B24" s="50" t="s">
        <v>23</v>
      </c>
      <c r="C24" s="48">
        <v>120</v>
      </c>
      <c r="D24" s="42">
        <v>90</v>
      </c>
      <c r="E24" s="18">
        <v>40</v>
      </c>
      <c r="F24" s="18">
        <v>50</v>
      </c>
      <c r="G24" s="18">
        <v>50</v>
      </c>
      <c r="H24" s="43">
        <v>30</v>
      </c>
      <c r="I24" s="17">
        <v>30</v>
      </c>
      <c r="J24" s="18">
        <v>35</v>
      </c>
      <c r="K24" s="18">
        <v>15</v>
      </c>
      <c r="L24" s="18">
        <v>60</v>
      </c>
      <c r="M24" s="19">
        <v>70</v>
      </c>
      <c r="N24" s="42">
        <v>50</v>
      </c>
      <c r="O24" s="18">
        <v>60</v>
      </c>
      <c r="P24" s="18">
        <v>45</v>
      </c>
      <c r="Q24" s="18">
        <v>55</v>
      </c>
      <c r="R24" s="43">
        <v>40</v>
      </c>
      <c r="S24" s="56">
        <f>SUM(C24:R24)</f>
        <v>840</v>
      </c>
    </row>
    <row r="25" spans="1:19" x14ac:dyDescent="0.2">
      <c r="A25" s="173"/>
      <c r="B25" s="51"/>
      <c r="C25" s="34"/>
      <c r="D25" s="44"/>
      <c r="E25" s="21"/>
      <c r="F25" s="21"/>
      <c r="G25" s="21"/>
      <c r="H25" s="5"/>
      <c r="I25" s="21"/>
      <c r="J25" s="21"/>
      <c r="K25" s="21"/>
      <c r="L25" s="21"/>
      <c r="M25" s="21"/>
      <c r="N25" s="44"/>
      <c r="O25" s="21"/>
      <c r="P25" s="21"/>
      <c r="Q25" s="21"/>
      <c r="R25" s="22"/>
      <c r="S25" s="51"/>
    </row>
    <row r="26" spans="1:19" ht="15" thickBot="1" x14ac:dyDescent="0.25">
      <c r="A26" s="173"/>
      <c r="B26" s="53"/>
      <c r="C26" s="25"/>
      <c r="D26" s="23"/>
      <c r="E26" s="28"/>
      <c r="F26" s="28"/>
      <c r="G26" s="28"/>
      <c r="H26" s="45"/>
      <c r="N26" s="23"/>
      <c r="O26" s="28"/>
      <c r="P26" s="28"/>
      <c r="Q26" s="28"/>
      <c r="R26" s="5"/>
      <c r="S26" s="26"/>
    </row>
    <row r="27" spans="1:19" ht="15.75" thickBot="1" x14ac:dyDescent="0.3">
      <c r="A27" s="174"/>
      <c r="B27" s="52" t="s">
        <v>25</v>
      </c>
      <c r="C27" s="158">
        <f>C23/C24</f>
        <v>0.18333333333333332</v>
      </c>
      <c r="D27" s="161">
        <f t="shared" ref="D27:S27" si="5">D23/D24</f>
        <v>0.45555555555555555</v>
      </c>
      <c r="E27" s="152">
        <f t="shared" si="5"/>
        <v>0.27500000000000002</v>
      </c>
      <c r="F27" s="152">
        <f t="shared" si="5"/>
        <v>0.34</v>
      </c>
      <c r="G27" s="149">
        <f t="shared" si="5"/>
        <v>0.5</v>
      </c>
      <c r="H27" s="150">
        <f t="shared" si="5"/>
        <v>0.4</v>
      </c>
      <c r="I27" s="160">
        <f t="shared" si="5"/>
        <v>0.33333333333333331</v>
      </c>
      <c r="J27" s="162">
        <f t="shared" si="5"/>
        <v>0.68571428571428572</v>
      </c>
      <c r="K27" s="162">
        <f t="shared" si="5"/>
        <v>0.66666666666666663</v>
      </c>
      <c r="L27" s="149">
        <f t="shared" si="5"/>
        <v>0.46666666666666667</v>
      </c>
      <c r="M27" s="159">
        <f t="shared" si="5"/>
        <v>0.31428571428571428</v>
      </c>
      <c r="N27" s="151">
        <f t="shared" si="5"/>
        <v>0.38</v>
      </c>
      <c r="O27" s="152">
        <f t="shared" si="5"/>
        <v>0.28333333333333333</v>
      </c>
      <c r="P27" s="149">
        <f t="shared" si="5"/>
        <v>0.6</v>
      </c>
      <c r="Q27" s="152">
        <f t="shared" si="5"/>
        <v>0.27272727272727271</v>
      </c>
      <c r="R27" s="159">
        <f t="shared" si="5"/>
        <v>0.2</v>
      </c>
      <c r="S27" s="146">
        <f t="shared" si="5"/>
        <v>0.36666666666666664</v>
      </c>
    </row>
    <row r="28" spans="1:19" ht="17.25" customHeight="1" thickBot="1" x14ac:dyDescent="0.25">
      <c r="C28" s="35"/>
      <c r="D28" s="35"/>
      <c r="E28" s="35"/>
      <c r="F28" s="35"/>
      <c r="G28" s="35"/>
      <c r="H28" s="35"/>
      <c r="I28" s="35"/>
      <c r="J28" s="35"/>
      <c r="K28" s="35"/>
      <c r="L28" s="35"/>
      <c r="M28" s="35"/>
      <c r="N28" s="35"/>
      <c r="O28" s="35"/>
      <c r="P28" s="35"/>
      <c r="Q28" s="35"/>
      <c r="R28" s="35"/>
      <c r="S28" s="38"/>
    </row>
    <row r="29" spans="1:19" ht="15.75" thickBot="1" x14ac:dyDescent="0.3">
      <c r="D29" s="163" t="s">
        <v>37</v>
      </c>
      <c r="E29" s="164"/>
      <c r="F29" s="164"/>
      <c r="G29" s="164"/>
      <c r="H29" s="165"/>
      <c r="I29" s="166" t="s">
        <v>38</v>
      </c>
      <c r="J29" s="167"/>
      <c r="K29" s="167"/>
      <c r="L29" s="167"/>
      <c r="M29" s="168"/>
      <c r="N29" s="169" t="s">
        <v>39</v>
      </c>
      <c r="O29" s="170"/>
      <c r="P29" s="170"/>
      <c r="Q29" s="170"/>
      <c r="R29" s="171"/>
    </row>
    <row r="30" spans="1:19" ht="30.75" thickBot="1" x14ac:dyDescent="0.25">
      <c r="A30" s="45"/>
      <c r="B30" s="59" t="s">
        <v>27</v>
      </c>
      <c r="C30" s="60" t="s">
        <v>2</v>
      </c>
      <c r="D30" s="61" t="s">
        <v>17</v>
      </c>
      <c r="E30" s="62" t="s">
        <v>31</v>
      </c>
      <c r="F30" s="62" t="s">
        <v>19</v>
      </c>
      <c r="G30" s="62" t="s">
        <v>14</v>
      </c>
      <c r="H30" s="63" t="s">
        <v>32</v>
      </c>
      <c r="I30" s="64" t="s">
        <v>3</v>
      </c>
      <c r="J30" s="65" t="s">
        <v>9</v>
      </c>
      <c r="K30" s="66" t="s">
        <v>33</v>
      </c>
      <c r="L30" s="66" t="s">
        <v>36</v>
      </c>
      <c r="M30" s="67" t="s">
        <v>34</v>
      </c>
      <c r="N30" s="68" t="s">
        <v>16</v>
      </c>
      <c r="O30" s="69" t="s">
        <v>35</v>
      </c>
      <c r="P30" s="69" t="s">
        <v>20</v>
      </c>
      <c r="Q30" s="69" t="s">
        <v>21</v>
      </c>
      <c r="R30" s="70" t="s">
        <v>30</v>
      </c>
      <c r="S30" s="71" t="s">
        <v>1</v>
      </c>
    </row>
    <row r="31" spans="1:19" x14ac:dyDescent="0.2">
      <c r="A31" s="172" t="s">
        <v>335</v>
      </c>
      <c r="B31" s="49" t="s">
        <v>0</v>
      </c>
      <c r="C31" s="47">
        <v>47</v>
      </c>
      <c r="D31" s="40">
        <v>54</v>
      </c>
      <c r="E31" s="13">
        <v>13</v>
      </c>
      <c r="F31" s="13">
        <v>28</v>
      </c>
      <c r="G31" s="13">
        <v>16</v>
      </c>
      <c r="H31" s="41">
        <v>6</v>
      </c>
      <c r="I31" s="12">
        <v>11</v>
      </c>
      <c r="J31" s="13">
        <v>28</v>
      </c>
      <c r="K31" s="13">
        <v>9</v>
      </c>
      <c r="L31" s="13">
        <v>30</v>
      </c>
      <c r="M31" s="39">
        <v>1</v>
      </c>
      <c r="N31" s="40">
        <v>24</v>
      </c>
      <c r="O31" s="14">
        <v>29</v>
      </c>
      <c r="P31" s="14">
        <v>28</v>
      </c>
      <c r="Q31" s="14">
        <v>6</v>
      </c>
      <c r="R31" s="46">
        <v>13</v>
      </c>
      <c r="S31" s="57">
        <f>SUM(C31:R31)</f>
        <v>343</v>
      </c>
    </row>
    <row r="32" spans="1:19" x14ac:dyDescent="0.2">
      <c r="A32" s="173"/>
      <c r="B32" s="50" t="s">
        <v>23</v>
      </c>
      <c r="C32" s="48">
        <v>120</v>
      </c>
      <c r="D32" s="42">
        <v>90</v>
      </c>
      <c r="E32" s="18">
        <v>40</v>
      </c>
      <c r="F32" s="18">
        <v>50</v>
      </c>
      <c r="G32" s="18">
        <v>50</v>
      </c>
      <c r="H32" s="43">
        <v>30</v>
      </c>
      <c r="I32" s="17">
        <v>30</v>
      </c>
      <c r="J32" s="18">
        <v>35</v>
      </c>
      <c r="K32" s="18">
        <v>15</v>
      </c>
      <c r="L32" s="18">
        <v>60</v>
      </c>
      <c r="M32" s="19">
        <v>70</v>
      </c>
      <c r="N32" s="42">
        <v>50</v>
      </c>
      <c r="O32" s="18">
        <v>60</v>
      </c>
      <c r="P32" s="18">
        <v>45</v>
      </c>
      <c r="Q32" s="18">
        <v>55</v>
      </c>
      <c r="R32" s="43">
        <v>40</v>
      </c>
      <c r="S32" s="56">
        <f>SUM(C32:R32)</f>
        <v>840</v>
      </c>
    </row>
    <row r="33" spans="1:19" x14ac:dyDescent="0.2">
      <c r="A33" s="173"/>
      <c r="B33" s="51"/>
      <c r="C33" s="34"/>
      <c r="D33" s="44"/>
      <c r="E33" s="21"/>
      <c r="F33" s="21"/>
      <c r="G33" s="21"/>
      <c r="H33" s="5"/>
      <c r="I33" s="21"/>
      <c r="J33" s="21"/>
      <c r="K33" s="21"/>
      <c r="L33" s="21"/>
      <c r="M33" s="21"/>
      <c r="N33" s="44"/>
      <c r="O33" s="21"/>
      <c r="P33" s="21"/>
      <c r="Q33" s="21"/>
      <c r="R33" s="22"/>
      <c r="S33" s="51"/>
    </row>
    <row r="34" spans="1:19" ht="15" thickBot="1" x14ac:dyDescent="0.25">
      <c r="A34" s="173"/>
      <c r="B34" s="53"/>
      <c r="C34" s="139"/>
      <c r="D34" s="140"/>
      <c r="E34" s="141"/>
      <c r="F34" s="141"/>
      <c r="G34" s="141"/>
      <c r="H34" s="142"/>
      <c r="I34" s="143"/>
      <c r="J34" s="143"/>
      <c r="K34" s="143"/>
      <c r="L34" s="143"/>
      <c r="M34" s="143"/>
      <c r="N34" s="140"/>
      <c r="O34" s="141"/>
      <c r="P34" s="141"/>
      <c r="Q34" s="141"/>
      <c r="R34" s="144"/>
      <c r="S34" s="145"/>
    </row>
    <row r="35" spans="1:19" ht="15.75" thickBot="1" x14ac:dyDescent="0.3">
      <c r="A35" s="174"/>
      <c r="B35" s="52" t="s">
        <v>25</v>
      </c>
      <c r="C35" s="158">
        <f>C31/C32</f>
        <v>0.39166666666666666</v>
      </c>
      <c r="D35" s="161">
        <f t="shared" ref="D35:S35" si="6">D31/D32</f>
        <v>0.6</v>
      </c>
      <c r="E35" s="152">
        <f t="shared" si="6"/>
        <v>0.32500000000000001</v>
      </c>
      <c r="F35" s="149">
        <f t="shared" si="6"/>
        <v>0.56000000000000005</v>
      </c>
      <c r="G35" s="152">
        <f t="shared" si="6"/>
        <v>0.32</v>
      </c>
      <c r="H35" s="159">
        <f t="shared" si="6"/>
        <v>0.2</v>
      </c>
      <c r="I35" s="160">
        <f t="shared" si="6"/>
        <v>0.36666666666666664</v>
      </c>
      <c r="J35" s="157">
        <f t="shared" si="6"/>
        <v>0.8</v>
      </c>
      <c r="K35" s="149">
        <f t="shared" si="6"/>
        <v>0.6</v>
      </c>
      <c r="L35" s="149">
        <f t="shared" si="6"/>
        <v>0.5</v>
      </c>
      <c r="M35" s="159">
        <f t="shared" si="6"/>
        <v>1.4285714285714285E-2</v>
      </c>
      <c r="N35" s="161">
        <f t="shared" si="6"/>
        <v>0.48</v>
      </c>
      <c r="O35" s="149">
        <f t="shared" si="6"/>
        <v>0.48333333333333334</v>
      </c>
      <c r="P35" s="149">
        <f t="shared" si="6"/>
        <v>0.62222222222222223</v>
      </c>
      <c r="Q35" s="152">
        <f t="shared" si="6"/>
        <v>0.10909090909090909</v>
      </c>
      <c r="R35" s="159">
        <f t="shared" si="6"/>
        <v>0.32500000000000001</v>
      </c>
      <c r="S35" s="147">
        <f t="shared" si="6"/>
        <v>0.40833333333333333</v>
      </c>
    </row>
    <row r="36" spans="1:19" ht="15" thickBot="1" x14ac:dyDescent="0.25">
      <c r="C36" s="35"/>
      <c r="D36" s="35"/>
      <c r="E36" s="35"/>
      <c r="F36" s="35"/>
      <c r="G36" s="35"/>
      <c r="H36" s="35"/>
      <c r="I36" s="35"/>
      <c r="J36" s="35"/>
      <c r="K36" s="35"/>
      <c r="L36" s="35"/>
      <c r="M36" s="35"/>
      <c r="N36" s="35"/>
      <c r="O36" s="35"/>
      <c r="P36" s="35"/>
      <c r="Q36" s="35"/>
      <c r="R36" s="35"/>
      <c r="S36" s="28"/>
    </row>
    <row r="37" spans="1:19" ht="15.75" thickBot="1" x14ac:dyDescent="0.3">
      <c r="D37" s="163" t="s">
        <v>37</v>
      </c>
      <c r="E37" s="164"/>
      <c r="F37" s="164"/>
      <c r="G37" s="164"/>
      <c r="H37" s="165"/>
      <c r="I37" s="166" t="s">
        <v>38</v>
      </c>
      <c r="J37" s="167"/>
      <c r="K37" s="167"/>
      <c r="L37" s="167"/>
      <c r="M37" s="168"/>
      <c r="N37" s="169" t="s">
        <v>39</v>
      </c>
      <c r="O37" s="170"/>
      <c r="P37" s="170"/>
      <c r="Q37" s="170"/>
      <c r="R37" s="171"/>
    </row>
    <row r="38" spans="1:19" ht="30.75" thickBot="1" x14ac:dyDescent="0.25">
      <c r="A38" s="45"/>
      <c r="B38" s="59" t="s">
        <v>27</v>
      </c>
      <c r="C38" s="60" t="s">
        <v>2</v>
      </c>
      <c r="D38" s="61" t="s">
        <v>17</v>
      </c>
      <c r="E38" s="62" t="s">
        <v>31</v>
      </c>
      <c r="F38" s="62" t="s">
        <v>19</v>
      </c>
      <c r="G38" s="62" t="s">
        <v>14</v>
      </c>
      <c r="H38" s="63" t="s">
        <v>32</v>
      </c>
      <c r="I38" s="64" t="s">
        <v>3</v>
      </c>
      <c r="J38" s="65" t="s">
        <v>9</v>
      </c>
      <c r="K38" s="66" t="s">
        <v>33</v>
      </c>
      <c r="L38" s="66" t="s">
        <v>36</v>
      </c>
      <c r="M38" s="67" t="s">
        <v>34</v>
      </c>
      <c r="N38" s="68" t="s">
        <v>16</v>
      </c>
      <c r="O38" s="69" t="s">
        <v>35</v>
      </c>
      <c r="P38" s="69" t="s">
        <v>20</v>
      </c>
      <c r="Q38" s="69" t="s">
        <v>21</v>
      </c>
      <c r="R38" s="70" t="s">
        <v>30</v>
      </c>
      <c r="S38" s="71" t="s">
        <v>1</v>
      </c>
    </row>
    <row r="39" spans="1:19" x14ac:dyDescent="0.2">
      <c r="A39" s="172" t="s">
        <v>336</v>
      </c>
      <c r="B39" s="49" t="s">
        <v>0</v>
      </c>
      <c r="C39" s="47">
        <v>55</v>
      </c>
      <c r="D39" s="40">
        <v>60</v>
      </c>
      <c r="E39" s="13">
        <v>21</v>
      </c>
      <c r="F39" s="13">
        <v>26</v>
      </c>
      <c r="G39" s="13">
        <v>17</v>
      </c>
      <c r="H39" s="41">
        <v>10</v>
      </c>
      <c r="I39" s="12">
        <v>13</v>
      </c>
      <c r="J39" s="13">
        <v>30</v>
      </c>
      <c r="K39" s="13">
        <v>12</v>
      </c>
      <c r="L39" s="13">
        <v>29</v>
      </c>
      <c r="M39" s="39">
        <v>24</v>
      </c>
      <c r="N39" s="40">
        <v>27</v>
      </c>
      <c r="O39" s="14">
        <v>34</v>
      </c>
      <c r="P39" s="14">
        <v>30</v>
      </c>
      <c r="Q39" s="14">
        <v>15</v>
      </c>
      <c r="R39" s="46">
        <v>14</v>
      </c>
      <c r="S39" s="57">
        <f>SUM(C39:R39)</f>
        <v>417</v>
      </c>
    </row>
    <row r="40" spans="1:19" x14ac:dyDescent="0.2">
      <c r="A40" s="173"/>
      <c r="B40" s="50" t="s">
        <v>23</v>
      </c>
      <c r="C40" s="48">
        <v>120</v>
      </c>
      <c r="D40" s="42">
        <v>90</v>
      </c>
      <c r="E40" s="18">
        <v>40</v>
      </c>
      <c r="F40" s="18">
        <v>50</v>
      </c>
      <c r="G40" s="18">
        <v>50</v>
      </c>
      <c r="H40" s="43">
        <v>30</v>
      </c>
      <c r="I40" s="17">
        <v>30</v>
      </c>
      <c r="J40" s="18">
        <v>35</v>
      </c>
      <c r="K40" s="18">
        <v>15</v>
      </c>
      <c r="L40" s="18">
        <v>60</v>
      </c>
      <c r="M40" s="19">
        <v>70</v>
      </c>
      <c r="N40" s="42">
        <v>50</v>
      </c>
      <c r="O40" s="18">
        <v>60</v>
      </c>
      <c r="P40" s="18">
        <v>45</v>
      </c>
      <c r="Q40" s="18">
        <v>55</v>
      </c>
      <c r="R40" s="43">
        <v>40</v>
      </c>
      <c r="S40" s="56">
        <f>SUM(C40:R40)</f>
        <v>840</v>
      </c>
    </row>
    <row r="41" spans="1:19" x14ac:dyDescent="0.2">
      <c r="A41" s="173"/>
      <c r="B41" s="51"/>
      <c r="C41" s="34"/>
      <c r="D41" s="44"/>
      <c r="E41" s="21"/>
      <c r="F41" s="21"/>
      <c r="G41" s="21"/>
      <c r="H41" s="5"/>
      <c r="I41" s="21"/>
      <c r="J41" s="21"/>
      <c r="K41" s="21"/>
      <c r="L41" s="21"/>
      <c r="M41" s="21"/>
      <c r="N41" s="44"/>
      <c r="O41" s="21"/>
      <c r="P41" s="21"/>
      <c r="Q41" s="21"/>
      <c r="R41" s="22"/>
      <c r="S41" s="51"/>
    </row>
    <row r="42" spans="1:19" ht="15" thickBot="1" x14ac:dyDescent="0.25">
      <c r="A42" s="173"/>
      <c r="B42" s="53"/>
      <c r="C42" s="139"/>
      <c r="D42" s="140"/>
      <c r="E42" s="141"/>
      <c r="F42" s="141"/>
      <c r="G42" s="141"/>
      <c r="H42" s="142"/>
      <c r="I42" s="143"/>
      <c r="J42" s="143"/>
      <c r="K42" s="143"/>
      <c r="L42" s="143"/>
      <c r="M42" s="143"/>
      <c r="N42" s="140"/>
      <c r="O42" s="141"/>
      <c r="P42" s="141"/>
      <c r="Q42" s="141"/>
      <c r="R42" s="144"/>
      <c r="S42" s="145"/>
    </row>
    <row r="43" spans="1:19" ht="15.75" thickBot="1" x14ac:dyDescent="0.3">
      <c r="A43" s="174"/>
      <c r="B43" s="52" t="s">
        <v>25</v>
      </c>
      <c r="C43" s="148">
        <f>C39/C40</f>
        <v>0.45833333333333331</v>
      </c>
      <c r="D43" s="154">
        <f t="shared" ref="D43:S43" si="7">D39/D40</f>
        <v>0.66666666666666663</v>
      </c>
      <c r="E43" s="149">
        <f t="shared" si="7"/>
        <v>0.52500000000000002</v>
      </c>
      <c r="F43" s="149">
        <f t="shared" si="7"/>
        <v>0.52</v>
      </c>
      <c r="G43" s="152">
        <f t="shared" si="7"/>
        <v>0.34</v>
      </c>
      <c r="H43" s="153">
        <f t="shared" si="7"/>
        <v>0.33333333333333331</v>
      </c>
      <c r="I43" s="161">
        <f t="shared" si="7"/>
        <v>0.43333333333333335</v>
      </c>
      <c r="J43" s="157">
        <f t="shared" si="7"/>
        <v>0.8571428571428571</v>
      </c>
      <c r="K43" s="157">
        <f t="shared" si="7"/>
        <v>0.8</v>
      </c>
      <c r="L43" s="149">
        <f t="shared" si="7"/>
        <v>0.48333333333333334</v>
      </c>
      <c r="M43" s="152">
        <f t="shared" si="7"/>
        <v>0.34285714285714286</v>
      </c>
      <c r="N43" s="161">
        <f t="shared" si="7"/>
        <v>0.54</v>
      </c>
      <c r="O43" s="149">
        <f t="shared" si="7"/>
        <v>0.56666666666666665</v>
      </c>
      <c r="P43" s="155">
        <f t="shared" si="7"/>
        <v>0.66666666666666663</v>
      </c>
      <c r="Q43" s="152">
        <f t="shared" si="7"/>
        <v>0.27272727272727271</v>
      </c>
      <c r="R43" s="152">
        <f t="shared" si="7"/>
        <v>0.35</v>
      </c>
      <c r="S43" s="147">
        <f t="shared" si="7"/>
        <v>0.49642857142857144</v>
      </c>
    </row>
    <row r="44" spans="1:19" x14ac:dyDescent="0.2">
      <c r="C44" s="35"/>
      <c r="D44" s="35"/>
      <c r="E44" s="35"/>
      <c r="F44" s="35"/>
      <c r="G44" s="35"/>
      <c r="H44" s="35"/>
      <c r="I44" s="35"/>
      <c r="J44" s="35"/>
      <c r="K44" s="35"/>
      <c r="L44" s="35"/>
      <c r="M44" s="35"/>
      <c r="N44" s="35"/>
      <c r="O44" s="35"/>
      <c r="P44" s="35"/>
      <c r="Q44" s="35"/>
      <c r="R44" s="35"/>
      <c r="S44" s="28"/>
    </row>
    <row r="45" spans="1:19" x14ac:dyDescent="0.2">
      <c r="C45" s="35"/>
      <c r="D45" s="35"/>
      <c r="E45" s="35"/>
      <c r="F45" s="35"/>
      <c r="G45" s="35"/>
      <c r="H45" s="35"/>
      <c r="I45" s="35"/>
      <c r="J45" s="35"/>
      <c r="K45" s="35"/>
      <c r="L45" s="35"/>
      <c r="M45" s="35"/>
      <c r="N45" s="35"/>
      <c r="O45" s="35"/>
      <c r="P45" s="35"/>
      <c r="Q45" s="35"/>
      <c r="R45" s="35"/>
      <c r="S45" s="28"/>
    </row>
    <row r="46" spans="1:19" x14ac:dyDescent="0.2">
      <c r="C46" s="35"/>
      <c r="D46" s="35"/>
      <c r="E46" s="35"/>
      <c r="F46" s="35"/>
      <c r="G46" s="35"/>
      <c r="H46" s="35"/>
      <c r="I46" s="35"/>
      <c r="J46" s="35"/>
      <c r="K46" s="35"/>
      <c r="L46" s="35"/>
      <c r="M46" s="35"/>
      <c r="N46" s="35"/>
      <c r="O46" s="35"/>
      <c r="P46" s="35"/>
      <c r="Q46" s="35"/>
      <c r="R46" s="35"/>
      <c r="S46" s="28"/>
    </row>
    <row r="47" spans="1:19" x14ac:dyDescent="0.2">
      <c r="C47" s="35"/>
      <c r="D47" s="35"/>
      <c r="E47" s="35"/>
      <c r="F47" s="35"/>
      <c r="G47" s="35"/>
      <c r="H47" s="35"/>
      <c r="I47" s="35"/>
      <c r="J47" s="156"/>
      <c r="K47" s="35"/>
      <c r="L47" s="35"/>
      <c r="M47" s="35"/>
      <c r="N47" s="35"/>
      <c r="O47" s="35"/>
      <c r="P47" s="35"/>
      <c r="Q47" s="35"/>
      <c r="R47" s="35"/>
      <c r="S47" s="28"/>
    </row>
    <row r="48" spans="1:19" x14ac:dyDescent="0.2">
      <c r="C48" s="35"/>
      <c r="D48" s="35"/>
      <c r="E48" s="35"/>
      <c r="F48" s="35"/>
      <c r="G48" s="35"/>
      <c r="H48" s="35"/>
      <c r="I48" s="35"/>
      <c r="J48" s="35"/>
      <c r="K48" s="35"/>
      <c r="L48" s="35"/>
      <c r="M48" s="35"/>
      <c r="N48" s="35"/>
      <c r="O48" s="35"/>
      <c r="P48" s="35"/>
      <c r="Q48" s="35"/>
      <c r="R48" s="35"/>
      <c r="S48" s="28"/>
    </row>
    <row r="49" spans="7:14" ht="17.25" customHeight="1" x14ac:dyDescent="0.2">
      <c r="G49" s="28"/>
      <c r="H49" s="28"/>
      <c r="I49" s="54"/>
      <c r="N49" s="28"/>
    </row>
    <row r="50" spans="7:14" x14ac:dyDescent="0.2">
      <c r="G50" s="28"/>
      <c r="H50" s="28"/>
      <c r="I50" s="54"/>
    </row>
    <row r="51" spans="7:14" x14ac:dyDescent="0.2">
      <c r="G51" s="28"/>
      <c r="H51" s="28"/>
      <c r="I51" s="54"/>
      <c r="M51" s="76"/>
      <c r="N51" s="28"/>
    </row>
    <row r="52" spans="7:14" x14ac:dyDescent="0.2">
      <c r="G52" s="28"/>
      <c r="H52" s="28"/>
      <c r="I52" s="54"/>
      <c r="M52" s="76"/>
      <c r="N52" s="28"/>
    </row>
    <row r="53" spans="7:14" x14ac:dyDescent="0.2">
      <c r="M53" s="76"/>
    </row>
    <row r="54" spans="7:14" x14ac:dyDescent="0.2">
      <c r="M54" s="76"/>
    </row>
  </sheetData>
  <mergeCells count="17">
    <mergeCell ref="A5:A9"/>
    <mergeCell ref="D29:H29"/>
    <mergeCell ref="I29:M29"/>
    <mergeCell ref="N29:R29"/>
    <mergeCell ref="A31:A35"/>
    <mergeCell ref="A23:A27"/>
    <mergeCell ref="D3:H3"/>
    <mergeCell ref="I3:M3"/>
    <mergeCell ref="N3:R3"/>
    <mergeCell ref="D21:H21"/>
    <mergeCell ref="I21:M21"/>
    <mergeCell ref="N21:R21"/>
    <mergeCell ref="D37:H37"/>
    <mergeCell ref="I37:M37"/>
    <mergeCell ref="N37:R37"/>
    <mergeCell ref="A39:A43"/>
    <mergeCell ref="A14:A19"/>
  </mergeCells>
  <pageMargins left="0.7" right="0.7" top="0.75" bottom="0.75" header="0.3" footer="0.3"/>
  <pageSetup paperSize="9"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104"/>
  <sheetViews>
    <sheetView workbookViewId="0">
      <selection activeCell="E2" sqref="E2"/>
    </sheetView>
  </sheetViews>
  <sheetFormatPr defaultColWidth="9.140625" defaultRowHeight="14.25" x14ac:dyDescent="0.2"/>
  <cols>
    <col min="1" max="1" width="10" style="4" customWidth="1"/>
    <col min="2" max="2" width="73.140625" style="103" customWidth="1"/>
    <col min="3" max="3" width="10.85546875" style="76" customWidth="1"/>
    <col min="4" max="16384" width="9.140625" style="4"/>
  </cols>
  <sheetData>
    <row r="1" spans="1:3" ht="42.75" customHeight="1" x14ac:dyDescent="0.2">
      <c r="A1" s="94" t="s">
        <v>22</v>
      </c>
      <c r="B1" s="95" t="s">
        <v>41</v>
      </c>
      <c r="C1" s="88" t="s">
        <v>199</v>
      </c>
    </row>
    <row r="2" spans="1:3" ht="63.75" customHeight="1" x14ac:dyDescent="0.2">
      <c r="A2" s="96">
        <v>1</v>
      </c>
      <c r="B2" s="124" t="s">
        <v>124</v>
      </c>
      <c r="C2" s="129" t="s">
        <v>272</v>
      </c>
    </row>
    <row r="3" spans="1:3" ht="63.75" customHeight="1" x14ac:dyDescent="0.2">
      <c r="A3" s="96">
        <v>2</v>
      </c>
      <c r="B3" s="124" t="s">
        <v>125</v>
      </c>
      <c r="C3" s="129" t="s">
        <v>273</v>
      </c>
    </row>
    <row r="4" spans="1:3" ht="63.75" customHeight="1" x14ac:dyDescent="0.2">
      <c r="A4" s="96">
        <v>3</v>
      </c>
      <c r="B4" s="124" t="s">
        <v>126</v>
      </c>
      <c r="C4" s="129" t="s">
        <v>274</v>
      </c>
    </row>
    <row r="5" spans="1:3" x14ac:dyDescent="0.2">
      <c r="A5" s="28"/>
      <c r="B5" s="111"/>
    </row>
    <row r="6" spans="1:3" x14ac:dyDescent="0.2">
      <c r="A6" s="28"/>
      <c r="B6" s="111"/>
    </row>
    <row r="7" spans="1:3" x14ac:dyDescent="0.2">
      <c r="A7" s="28"/>
      <c r="B7" s="111"/>
    </row>
    <row r="8" spans="1:3" x14ac:dyDescent="0.2">
      <c r="A8" s="28"/>
      <c r="B8" s="111"/>
    </row>
    <row r="9" spans="1:3" x14ac:dyDescent="0.2">
      <c r="A9" s="28"/>
      <c r="B9" s="111"/>
    </row>
    <row r="10" spans="1:3" x14ac:dyDescent="0.2">
      <c r="A10" s="28"/>
      <c r="B10" s="111"/>
    </row>
    <row r="11" spans="1:3" x14ac:dyDescent="0.2">
      <c r="A11" s="28"/>
      <c r="B11" s="111"/>
    </row>
    <row r="12" spans="1:3" x14ac:dyDescent="0.2">
      <c r="A12" s="28"/>
      <c r="B12" s="111"/>
    </row>
    <row r="13" spans="1:3" x14ac:dyDescent="0.2">
      <c r="A13" s="28"/>
      <c r="B13" s="111"/>
    </row>
    <row r="14" spans="1:3" x14ac:dyDescent="0.2">
      <c r="A14" s="28"/>
      <c r="B14" s="111"/>
    </row>
    <row r="15" spans="1:3" x14ac:dyDescent="0.2">
      <c r="A15" s="28"/>
      <c r="B15" s="111"/>
    </row>
    <row r="16" spans="1:3" x14ac:dyDescent="0.2">
      <c r="A16" s="28"/>
      <c r="B16" s="111"/>
    </row>
    <row r="17" spans="1:2" x14ac:dyDescent="0.2">
      <c r="A17" s="28"/>
      <c r="B17" s="111"/>
    </row>
    <row r="18" spans="1:2" x14ac:dyDescent="0.2">
      <c r="A18" s="28"/>
      <c r="B18" s="111"/>
    </row>
    <row r="19" spans="1:2" x14ac:dyDescent="0.2">
      <c r="A19" s="28"/>
      <c r="B19" s="111"/>
    </row>
    <row r="20" spans="1:2" x14ac:dyDescent="0.2">
      <c r="A20" s="28"/>
      <c r="B20" s="111"/>
    </row>
    <row r="21" spans="1:2" x14ac:dyDescent="0.2">
      <c r="A21" s="28"/>
      <c r="B21" s="111"/>
    </row>
    <row r="22" spans="1:2" x14ac:dyDescent="0.2">
      <c r="A22" s="28"/>
      <c r="B22" s="111"/>
    </row>
    <row r="23" spans="1:2" x14ac:dyDescent="0.2">
      <c r="A23" s="28"/>
      <c r="B23" s="111"/>
    </row>
    <row r="24" spans="1:2" x14ac:dyDescent="0.2">
      <c r="A24" s="28"/>
      <c r="B24" s="111"/>
    </row>
    <row r="25" spans="1:2" x14ac:dyDescent="0.2">
      <c r="A25" s="28"/>
      <c r="B25" s="111"/>
    </row>
    <row r="26" spans="1:2" x14ac:dyDescent="0.2">
      <c r="A26" s="28"/>
      <c r="B26" s="111"/>
    </row>
    <row r="27" spans="1:2" x14ac:dyDescent="0.2">
      <c r="A27" s="28"/>
      <c r="B27" s="111"/>
    </row>
    <row r="28" spans="1:2" x14ac:dyDescent="0.2">
      <c r="A28" s="28"/>
      <c r="B28" s="111"/>
    </row>
    <row r="29" spans="1:2" x14ac:dyDescent="0.2">
      <c r="A29" s="28"/>
      <c r="B29" s="111"/>
    </row>
    <row r="30" spans="1:2" x14ac:dyDescent="0.2">
      <c r="A30" s="28"/>
      <c r="B30" s="111"/>
    </row>
    <row r="31" spans="1:2" x14ac:dyDescent="0.2">
      <c r="A31" s="28"/>
      <c r="B31" s="111"/>
    </row>
    <row r="32" spans="1:2" x14ac:dyDescent="0.2">
      <c r="A32" s="28"/>
      <c r="B32" s="111"/>
    </row>
    <row r="33" spans="1:2" x14ac:dyDescent="0.2">
      <c r="A33" s="28"/>
      <c r="B33" s="111"/>
    </row>
    <row r="34" spans="1:2" x14ac:dyDescent="0.2">
      <c r="A34" s="28"/>
      <c r="B34" s="111"/>
    </row>
    <row r="35" spans="1:2" x14ac:dyDescent="0.2">
      <c r="A35" s="28"/>
      <c r="B35" s="111"/>
    </row>
    <row r="36" spans="1:2" x14ac:dyDescent="0.2">
      <c r="A36" s="28"/>
      <c r="B36" s="111"/>
    </row>
    <row r="37" spans="1:2" x14ac:dyDescent="0.2">
      <c r="A37" s="28"/>
      <c r="B37" s="111"/>
    </row>
    <row r="38" spans="1:2" x14ac:dyDescent="0.2">
      <c r="A38" s="28"/>
      <c r="B38" s="111"/>
    </row>
    <row r="39" spans="1:2" x14ac:dyDescent="0.2">
      <c r="A39" s="28"/>
      <c r="B39" s="111"/>
    </row>
    <row r="40" spans="1:2" x14ac:dyDescent="0.2">
      <c r="A40" s="28"/>
      <c r="B40" s="111"/>
    </row>
    <row r="41" spans="1:2" x14ac:dyDescent="0.2">
      <c r="A41" s="28"/>
      <c r="B41" s="111"/>
    </row>
    <row r="42" spans="1:2" x14ac:dyDescent="0.2">
      <c r="A42" s="28"/>
      <c r="B42" s="111"/>
    </row>
    <row r="43" spans="1:2" x14ac:dyDescent="0.2">
      <c r="A43" s="28"/>
      <c r="B43" s="111"/>
    </row>
    <row r="44" spans="1:2" x14ac:dyDescent="0.2">
      <c r="A44" s="28"/>
      <c r="B44" s="111"/>
    </row>
    <row r="45" spans="1:2" x14ac:dyDescent="0.2">
      <c r="A45" s="28"/>
      <c r="B45" s="111"/>
    </row>
    <row r="46" spans="1:2" x14ac:dyDescent="0.2">
      <c r="A46" s="28"/>
      <c r="B46" s="111"/>
    </row>
    <row r="47" spans="1:2" x14ac:dyDescent="0.2">
      <c r="A47" s="28"/>
      <c r="B47" s="111"/>
    </row>
    <row r="48" spans="1:2" x14ac:dyDescent="0.2">
      <c r="A48" s="28"/>
      <c r="B48" s="111"/>
    </row>
    <row r="49" spans="1:2" x14ac:dyDescent="0.2">
      <c r="A49" s="28"/>
      <c r="B49" s="111"/>
    </row>
    <row r="50" spans="1:2" x14ac:dyDescent="0.2">
      <c r="A50" s="28"/>
      <c r="B50" s="111"/>
    </row>
    <row r="51" spans="1:2" x14ac:dyDescent="0.2">
      <c r="A51" s="28"/>
      <c r="B51" s="111"/>
    </row>
    <row r="52" spans="1:2" x14ac:dyDescent="0.2">
      <c r="A52" s="28"/>
      <c r="B52" s="111"/>
    </row>
    <row r="53" spans="1:2" x14ac:dyDescent="0.2">
      <c r="A53" s="28"/>
      <c r="B53" s="111"/>
    </row>
    <row r="54" spans="1:2" x14ac:dyDescent="0.2">
      <c r="A54" s="28"/>
      <c r="B54" s="111"/>
    </row>
    <row r="55" spans="1:2" x14ac:dyDescent="0.2">
      <c r="A55" s="28"/>
      <c r="B55" s="111"/>
    </row>
    <row r="56" spans="1:2" x14ac:dyDescent="0.2">
      <c r="A56" s="28"/>
      <c r="B56" s="111"/>
    </row>
    <row r="57" spans="1:2" x14ac:dyDescent="0.2">
      <c r="A57" s="28"/>
      <c r="B57" s="111"/>
    </row>
    <row r="58" spans="1:2" x14ac:dyDescent="0.2">
      <c r="A58" s="28"/>
      <c r="B58" s="111"/>
    </row>
    <row r="59" spans="1:2" x14ac:dyDescent="0.2">
      <c r="A59" s="28"/>
      <c r="B59" s="111"/>
    </row>
    <row r="60" spans="1:2" x14ac:dyDescent="0.2">
      <c r="A60" s="28"/>
      <c r="B60" s="111"/>
    </row>
    <row r="61" spans="1:2" x14ac:dyDescent="0.2">
      <c r="A61" s="28"/>
      <c r="B61" s="111"/>
    </row>
    <row r="62" spans="1:2" x14ac:dyDescent="0.2">
      <c r="A62" s="28"/>
      <c r="B62" s="111"/>
    </row>
    <row r="63" spans="1:2" x14ac:dyDescent="0.2">
      <c r="A63" s="28"/>
      <c r="B63" s="111"/>
    </row>
    <row r="64" spans="1:2" x14ac:dyDescent="0.2">
      <c r="A64" s="28"/>
      <c r="B64" s="111"/>
    </row>
    <row r="65" spans="1:2" x14ac:dyDescent="0.2">
      <c r="A65" s="28"/>
      <c r="B65" s="111"/>
    </row>
    <row r="66" spans="1:2" x14ac:dyDescent="0.2">
      <c r="A66" s="28"/>
      <c r="B66" s="111"/>
    </row>
    <row r="67" spans="1:2" x14ac:dyDescent="0.2">
      <c r="A67" s="28"/>
      <c r="B67" s="111"/>
    </row>
    <row r="68" spans="1:2" x14ac:dyDescent="0.2">
      <c r="A68" s="28"/>
      <c r="B68" s="111"/>
    </row>
    <row r="69" spans="1:2" x14ac:dyDescent="0.2">
      <c r="A69" s="28"/>
      <c r="B69" s="111"/>
    </row>
    <row r="70" spans="1:2" x14ac:dyDescent="0.2">
      <c r="A70" s="28"/>
      <c r="B70" s="111"/>
    </row>
    <row r="71" spans="1:2" x14ac:dyDescent="0.2">
      <c r="A71" s="28"/>
      <c r="B71" s="111"/>
    </row>
    <row r="72" spans="1:2" x14ac:dyDescent="0.2">
      <c r="A72" s="28"/>
      <c r="B72" s="111"/>
    </row>
    <row r="73" spans="1:2" x14ac:dyDescent="0.2">
      <c r="A73" s="28"/>
      <c r="B73" s="111"/>
    </row>
    <row r="74" spans="1:2" x14ac:dyDescent="0.2">
      <c r="A74" s="28"/>
      <c r="B74" s="111"/>
    </row>
    <row r="75" spans="1:2" x14ac:dyDescent="0.2">
      <c r="A75" s="28"/>
      <c r="B75" s="111"/>
    </row>
    <row r="76" spans="1:2" x14ac:dyDescent="0.2">
      <c r="A76" s="28"/>
      <c r="B76" s="111"/>
    </row>
    <row r="77" spans="1:2" x14ac:dyDescent="0.2">
      <c r="A77" s="28"/>
      <c r="B77" s="100"/>
    </row>
    <row r="78" spans="1:2" x14ac:dyDescent="0.2">
      <c r="A78" s="28"/>
      <c r="B78" s="100"/>
    </row>
    <row r="79" spans="1:2" x14ac:dyDescent="0.2">
      <c r="A79" s="28"/>
      <c r="B79" s="100"/>
    </row>
    <row r="80" spans="1:2" x14ac:dyDescent="0.2">
      <c r="A80" s="28"/>
      <c r="B80" s="100"/>
    </row>
    <row r="81" spans="1:2" x14ac:dyDescent="0.2">
      <c r="A81" s="28"/>
      <c r="B81" s="100"/>
    </row>
    <row r="82" spans="1:2" x14ac:dyDescent="0.2">
      <c r="A82" s="28"/>
      <c r="B82" s="100"/>
    </row>
    <row r="83" spans="1:2" x14ac:dyDescent="0.2">
      <c r="A83" s="28"/>
      <c r="B83" s="100"/>
    </row>
    <row r="84" spans="1:2" x14ac:dyDescent="0.2">
      <c r="A84" s="28"/>
      <c r="B84" s="100"/>
    </row>
    <row r="85" spans="1:2" x14ac:dyDescent="0.2">
      <c r="A85" s="28"/>
      <c r="B85" s="100"/>
    </row>
    <row r="86" spans="1:2" x14ac:dyDescent="0.2">
      <c r="A86" s="28"/>
      <c r="B86" s="100"/>
    </row>
    <row r="87" spans="1:2" x14ac:dyDescent="0.2">
      <c r="A87" s="28"/>
      <c r="B87" s="100"/>
    </row>
    <row r="88" spans="1:2" x14ac:dyDescent="0.2">
      <c r="A88" s="28"/>
      <c r="B88" s="100"/>
    </row>
    <row r="89" spans="1:2" x14ac:dyDescent="0.2">
      <c r="A89" s="28"/>
      <c r="B89" s="100"/>
    </row>
    <row r="90" spans="1:2" x14ac:dyDescent="0.2">
      <c r="A90" s="28"/>
      <c r="B90" s="100"/>
    </row>
    <row r="91" spans="1:2" x14ac:dyDescent="0.2">
      <c r="A91" s="28"/>
      <c r="B91" s="100"/>
    </row>
    <row r="92" spans="1:2" x14ac:dyDescent="0.2">
      <c r="A92" s="28"/>
      <c r="B92" s="100"/>
    </row>
    <row r="93" spans="1:2" x14ac:dyDescent="0.2">
      <c r="A93" s="28"/>
      <c r="B93" s="100"/>
    </row>
    <row r="94" spans="1:2" x14ac:dyDescent="0.2">
      <c r="A94" s="28"/>
      <c r="B94" s="100"/>
    </row>
    <row r="95" spans="1:2" x14ac:dyDescent="0.2">
      <c r="A95" s="28"/>
      <c r="B95" s="100"/>
    </row>
    <row r="96" spans="1:2" x14ac:dyDescent="0.2">
      <c r="A96" s="28"/>
      <c r="B96" s="100"/>
    </row>
    <row r="97" spans="1:2" x14ac:dyDescent="0.2">
      <c r="A97" s="28"/>
      <c r="B97" s="100"/>
    </row>
    <row r="98" spans="1:2" x14ac:dyDescent="0.2">
      <c r="A98" s="28"/>
      <c r="B98" s="100"/>
    </row>
    <row r="99" spans="1:2" x14ac:dyDescent="0.2">
      <c r="A99" s="28"/>
      <c r="B99" s="100"/>
    </row>
    <row r="100" spans="1:2" x14ac:dyDescent="0.2">
      <c r="A100" s="28"/>
      <c r="B100" s="100"/>
    </row>
    <row r="101" spans="1:2" x14ac:dyDescent="0.2">
      <c r="A101" s="28"/>
      <c r="B101" s="100"/>
    </row>
    <row r="102" spans="1:2" x14ac:dyDescent="0.2">
      <c r="A102" s="28"/>
      <c r="B102" s="100"/>
    </row>
    <row r="103" spans="1:2" x14ac:dyDescent="0.2">
      <c r="A103" s="28"/>
      <c r="B103" s="100"/>
    </row>
    <row r="104" spans="1:2" x14ac:dyDescent="0.2">
      <c r="A104" s="28"/>
      <c r="B104" s="100"/>
    </row>
  </sheetData>
  <conditionalFormatting sqref="C2:C4">
    <cfRule type="colorScale" priority="31">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132"/>
  <sheetViews>
    <sheetView workbookViewId="0">
      <selection activeCell="E2" sqref="E2"/>
    </sheetView>
  </sheetViews>
  <sheetFormatPr defaultColWidth="9.140625" defaultRowHeight="14.25" x14ac:dyDescent="0.2"/>
  <cols>
    <col min="1" max="1" width="10.85546875" style="4" customWidth="1"/>
    <col min="2" max="2" width="73.140625" style="103" customWidth="1"/>
    <col min="3" max="3" width="10.85546875" style="76" customWidth="1"/>
    <col min="4" max="16384" width="9.140625" style="4"/>
  </cols>
  <sheetData>
    <row r="1" spans="1:3" ht="30" x14ac:dyDescent="0.2">
      <c r="A1" s="94" t="s">
        <v>22</v>
      </c>
      <c r="B1" s="95" t="s">
        <v>41</v>
      </c>
      <c r="C1" s="88" t="s">
        <v>199</v>
      </c>
    </row>
    <row r="2" spans="1:3" ht="63.75" customHeight="1" x14ac:dyDescent="0.2">
      <c r="A2" s="96">
        <v>1</v>
      </c>
      <c r="B2" s="125" t="s">
        <v>127</v>
      </c>
      <c r="C2" s="129" t="s">
        <v>275</v>
      </c>
    </row>
    <row r="3" spans="1:3" ht="63.75" customHeight="1" x14ac:dyDescent="0.2">
      <c r="A3" s="96">
        <v>2</v>
      </c>
      <c r="B3" s="125" t="s">
        <v>128</v>
      </c>
      <c r="C3" s="129" t="s">
        <v>276</v>
      </c>
    </row>
    <row r="4" spans="1:3" ht="63.75" customHeight="1" x14ac:dyDescent="0.2">
      <c r="A4" s="96">
        <v>3</v>
      </c>
      <c r="B4" s="125" t="s">
        <v>129</v>
      </c>
      <c r="C4" s="129" t="s">
        <v>277</v>
      </c>
    </row>
    <row r="5" spans="1:3" ht="63.75" customHeight="1" x14ac:dyDescent="0.2">
      <c r="A5" s="96">
        <v>4</v>
      </c>
      <c r="B5" s="125" t="s">
        <v>130</v>
      </c>
      <c r="C5" s="129" t="s">
        <v>278</v>
      </c>
    </row>
    <row r="6" spans="1:3" ht="63.75" customHeight="1" x14ac:dyDescent="0.2">
      <c r="A6" s="96">
        <v>5</v>
      </c>
      <c r="B6" s="125" t="s">
        <v>131</v>
      </c>
      <c r="C6" s="129" t="s">
        <v>279</v>
      </c>
    </row>
    <row r="7" spans="1:3" ht="63.75" customHeight="1" x14ac:dyDescent="0.2">
      <c r="A7" s="96">
        <v>6</v>
      </c>
      <c r="B7" s="125" t="s">
        <v>132</v>
      </c>
      <c r="C7" s="129" t="s">
        <v>280</v>
      </c>
    </row>
    <row r="8" spans="1:3" ht="63.75" customHeight="1" x14ac:dyDescent="0.2">
      <c r="A8" s="96">
        <v>7</v>
      </c>
      <c r="B8" s="98" t="s">
        <v>133</v>
      </c>
      <c r="C8" s="129" t="s">
        <v>281</v>
      </c>
    </row>
    <row r="9" spans="1:3" ht="63.75" customHeight="1" x14ac:dyDescent="0.2">
      <c r="A9" s="96">
        <v>8</v>
      </c>
      <c r="B9" s="125" t="s">
        <v>134</v>
      </c>
      <c r="C9" s="129" t="s">
        <v>282</v>
      </c>
    </row>
    <row r="10" spans="1:3" ht="63.75" customHeight="1" x14ac:dyDescent="0.2">
      <c r="A10" s="96">
        <v>9</v>
      </c>
      <c r="B10" s="125" t="s">
        <v>135</v>
      </c>
      <c r="C10" s="129" t="s">
        <v>282</v>
      </c>
    </row>
    <row r="11" spans="1:3" ht="63.75" customHeight="1" x14ac:dyDescent="0.2">
      <c r="A11" s="96">
        <v>10</v>
      </c>
      <c r="B11" s="125" t="s">
        <v>136</v>
      </c>
      <c r="C11" s="129" t="s">
        <v>283</v>
      </c>
    </row>
    <row r="12" spans="1:3" ht="63.75" customHeight="1" x14ac:dyDescent="0.2">
      <c r="A12" s="96">
        <v>11</v>
      </c>
      <c r="B12" s="125" t="s">
        <v>137</v>
      </c>
      <c r="C12" s="129" t="s">
        <v>284</v>
      </c>
    </row>
    <row r="13" spans="1:3" ht="63.75" customHeight="1" x14ac:dyDescent="0.2">
      <c r="A13" s="96">
        <v>12</v>
      </c>
      <c r="B13" s="124" t="s">
        <v>138</v>
      </c>
      <c r="C13" s="129" t="s">
        <v>285</v>
      </c>
    </row>
    <row r="14" spans="1:3" ht="15" customHeight="1" x14ac:dyDescent="0.2">
      <c r="A14" s="93"/>
      <c r="B14" s="4"/>
      <c r="C14" s="92"/>
    </row>
    <row r="15" spans="1:3" ht="15" customHeight="1" x14ac:dyDescent="0.2">
      <c r="A15" s="28"/>
      <c r="B15" s="4"/>
    </row>
    <row r="16" spans="1:3" x14ac:dyDescent="0.2">
      <c r="B16" s="4"/>
    </row>
    <row r="17" spans="1:2" ht="15" customHeight="1" x14ac:dyDescent="0.2">
      <c r="B17" s="4"/>
    </row>
    <row r="18" spans="1:2" ht="15" customHeight="1" x14ac:dyDescent="0.2">
      <c r="B18" s="4"/>
    </row>
    <row r="19" spans="1:2" ht="15" customHeight="1" x14ac:dyDescent="0.2">
      <c r="B19" s="4"/>
    </row>
    <row r="20" spans="1:2" ht="15" customHeight="1" x14ac:dyDescent="0.2">
      <c r="B20" s="4"/>
    </row>
    <row r="21" spans="1:2" ht="15" customHeight="1" x14ac:dyDescent="0.2">
      <c r="A21" s="28"/>
      <c r="B21" s="4"/>
    </row>
    <row r="22" spans="1:2" x14ac:dyDescent="0.2">
      <c r="A22" s="28"/>
      <c r="B22" s="111"/>
    </row>
    <row r="23" spans="1:2" x14ac:dyDescent="0.2">
      <c r="A23" s="28"/>
      <c r="B23" s="111"/>
    </row>
    <row r="24" spans="1:2" x14ac:dyDescent="0.2">
      <c r="A24" s="28"/>
      <c r="B24" s="111"/>
    </row>
    <row r="25" spans="1:2" x14ac:dyDescent="0.2">
      <c r="A25" s="28"/>
      <c r="B25" s="111"/>
    </row>
    <row r="26" spans="1:2" x14ac:dyDescent="0.2">
      <c r="A26" s="28"/>
      <c r="B26" s="111"/>
    </row>
    <row r="27" spans="1:2" x14ac:dyDescent="0.2">
      <c r="A27" s="28"/>
      <c r="B27" s="111"/>
    </row>
    <row r="28" spans="1:2" x14ac:dyDescent="0.2">
      <c r="B28" s="111"/>
    </row>
    <row r="29" spans="1:2" x14ac:dyDescent="0.2">
      <c r="B29" s="111"/>
    </row>
    <row r="30" spans="1:2" x14ac:dyDescent="0.2">
      <c r="B30" s="111"/>
    </row>
    <row r="31" spans="1:2" x14ac:dyDescent="0.2">
      <c r="B31" s="111"/>
    </row>
    <row r="32" spans="1:2" x14ac:dyDescent="0.2">
      <c r="B32" s="111"/>
    </row>
    <row r="33" spans="1:2" x14ac:dyDescent="0.2">
      <c r="A33" s="28"/>
      <c r="B33" s="111"/>
    </row>
    <row r="34" spans="1:2" x14ac:dyDescent="0.2">
      <c r="A34" s="28"/>
      <c r="B34" s="111"/>
    </row>
    <row r="35" spans="1:2" x14ac:dyDescent="0.2">
      <c r="A35" s="28"/>
      <c r="B35" s="111"/>
    </row>
    <row r="36" spans="1:2" x14ac:dyDescent="0.2">
      <c r="A36" s="28"/>
      <c r="B36" s="111"/>
    </row>
    <row r="37" spans="1:2" x14ac:dyDescent="0.2">
      <c r="A37" s="28"/>
      <c r="B37" s="111"/>
    </row>
    <row r="38" spans="1:2" x14ac:dyDescent="0.2">
      <c r="A38" s="28"/>
      <c r="B38" s="111"/>
    </row>
    <row r="39" spans="1:2" x14ac:dyDescent="0.2">
      <c r="A39" s="28"/>
      <c r="B39" s="111"/>
    </row>
    <row r="40" spans="1:2" x14ac:dyDescent="0.2">
      <c r="A40" s="28"/>
      <c r="B40" s="111"/>
    </row>
    <row r="41" spans="1:2" x14ac:dyDescent="0.2">
      <c r="A41" s="28"/>
      <c r="B41" s="111"/>
    </row>
    <row r="42" spans="1:2" x14ac:dyDescent="0.2">
      <c r="A42" s="28"/>
      <c r="B42" s="111"/>
    </row>
    <row r="43" spans="1:2" x14ac:dyDescent="0.2">
      <c r="A43" s="28"/>
      <c r="B43" s="111"/>
    </row>
    <row r="44" spans="1:2" x14ac:dyDescent="0.2">
      <c r="A44" s="28"/>
      <c r="B44" s="111"/>
    </row>
    <row r="45" spans="1:2" x14ac:dyDescent="0.2">
      <c r="A45" s="28"/>
      <c r="B45" s="111"/>
    </row>
    <row r="46" spans="1:2" x14ac:dyDescent="0.2">
      <c r="A46" s="28"/>
      <c r="B46" s="111"/>
    </row>
    <row r="47" spans="1:2" x14ac:dyDescent="0.2">
      <c r="A47" s="28"/>
      <c r="B47" s="111"/>
    </row>
    <row r="48" spans="1:2" x14ac:dyDescent="0.2">
      <c r="A48" s="28"/>
      <c r="B48" s="111"/>
    </row>
    <row r="49" spans="1:2" x14ac:dyDescent="0.2">
      <c r="A49" s="28"/>
      <c r="B49" s="111"/>
    </row>
    <row r="50" spans="1:2" x14ac:dyDescent="0.2">
      <c r="A50" s="28"/>
      <c r="B50" s="111"/>
    </row>
    <row r="51" spans="1:2" x14ac:dyDescent="0.2">
      <c r="A51" s="28"/>
      <c r="B51" s="111"/>
    </row>
    <row r="52" spans="1:2" x14ac:dyDescent="0.2">
      <c r="A52" s="28"/>
      <c r="B52" s="111"/>
    </row>
    <row r="53" spans="1:2" x14ac:dyDescent="0.2">
      <c r="A53" s="28"/>
      <c r="B53" s="111"/>
    </row>
    <row r="54" spans="1:2" x14ac:dyDescent="0.2">
      <c r="A54" s="28"/>
      <c r="B54" s="111"/>
    </row>
    <row r="55" spans="1:2" x14ac:dyDescent="0.2">
      <c r="A55" s="28"/>
      <c r="B55" s="111"/>
    </row>
    <row r="56" spans="1:2" x14ac:dyDescent="0.2">
      <c r="A56" s="28"/>
      <c r="B56" s="111"/>
    </row>
    <row r="57" spans="1:2" x14ac:dyDescent="0.2">
      <c r="A57" s="28"/>
      <c r="B57" s="111"/>
    </row>
    <row r="58" spans="1:2" x14ac:dyDescent="0.2">
      <c r="A58" s="28"/>
      <c r="B58" s="111"/>
    </row>
    <row r="59" spans="1:2" x14ac:dyDescent="0.2">
      <c r="A59" s="28"/>
      <c r="B59" s="111"/>
    </row>
    <row r="60" spans="1:2" x14ac:dyDescent="0.2">
      <c r="A60" s="28"/>
      <c r="B60" s="111"/>
    </row>
    <row r="61" spans="1:2" x14ac:dyDescent="0.2">
      <c r="A61" s="28"/>
      <c r="B61" s="111"/>
    </row>
    <row r="62" spans="1:2" x14ac:dyDescent="0.2">
      <c r="A62" s="28"/>
      <c r="B62" s="111"/>
    </row>
    <row r="63" spans="1:2" x14ac:dyDescent="0.2">
      <c r="A63" s="28"/>
      <c r="B63" s="111"/>
    </row>
    <row r="64" spans="1:2" x14ac:dyDescent="0.2">
      <c r="A64" s="28"/>
      <c r="B64" s="111"/>
    </row>
    <row r="65" spans="1:2" x14ac:dyDescent="0.2">
      <c r="A65" s="28"/>
      <c r="B65" s="111"/>
    </row>
    <row r="66" spans="1:2" x14ac:dyDescent="0.2">
      <c r="A66" s="28"/>
      <c r="B66" s="111"/>
    </row>
    <row r="67" spans="1:2" x14ac:dyDescent="0.2">
      <c r="A67" s="28"/>
      <c r="B67" s="111"/>
    </row>
    <row r="68" spans="1:2" x14ac:dyDescent="0.2">
      <c r="A68" s="28"/>
      <c r="B68" s="111"/>
    </row>
    <row r="69" spans="1:2" x14ac:dyDescent="0.2">
      <c r="A69" s="28"/>
      <c r="B69" s="111"/>
    </row>
    <row r="70" spans="1:2" x14ac:dyDescent="0.2">
      <c r="A70" s="28"/>
      <c r="B70" s="111"/>
    </row>
    <row r="71" spans="1:2" x14ac:dyDescent="0.2">
      <c r="A71" s="28"/>
      <c r="B71" s="111"/>
    </row>
    <row r="72" spans="1:2" x14ac:dyDescent="0.2">
      <c r="A72" s="28"/>
      <c r="B72" s="111"/>
    </row>
    <row r="73" spans="1:2" x14ac:dyDescent="0.2">
      <c r="A73" s="28"/>
      <c r="B73" s="111"/>
    </row>
    <row r="74" spans="1:2" x14ac:dyDescent="0.2">
      <c r="A74" s="28"/>
      <c r="B74" s="111"/>
    </row>
    <row r="75" spans="1:2" x14ac:dyDescent="0.2">
      <c r="A75" s="28"/>
      <c r="B75" s="111"/>
    </row>
    <row r="76" spans="1:2" x14ac:dyDescent="0.2">
      <c r="A76" s="28"/>
      <c r="B76" s="111"/>
    </row>
    <row r="77" spans="1:2" x14ac:dyDescent="0.2">
      <c r="A77" s="28"/>
      <c r="B77" s="111"/>
    </row>
    <row r="78" spans="1:2" x14ac:dyDescent="0.2">
      <c r="A78" s="28"/>
      <c r="B78" s="111"/>
    </row>
    <row r="79" spans="1:2" x14ac:dyDescent="0.2">
      <c r="A79" s="28"/>
      <c r="B79" s="111"/>
    </row>
    <row r="80" spans="1:2" x14ac:dyDescent="0.2">
      <c r="A80" s="28"/>
      <c r="B80" s="111"/>
    </row>
    <row r="81" spans="1:2" x14ac:dyDescent="0.2">
      <c r="A81" s="28"/>
      <c r="B81" s="111"/>
    </row>
    <row r="82" spans="1:2" x14ac:dyDescent="0.2">
      <c r="A82" s="28"/>
      <c r="B82" s="111"/>
    </row>
    <row r="83" spans="1:2" x14ac:dyDescent="0.2">
      <c r="A83" s="28"/>
      <c r="B83" s="111"/>
    </row>
    <row r="84" spans="1:2" x14ac:dyDescent="0.2">
      <c r="A84" s="28"/>
      <c r="B84" s="111"/>
    </row>
    <row r="85" spans="1:2" x14ac:dyDescent="0.2">
      <c r="A85" s="28"/>
      <c r="B85" s="111"/>
    </row>
    <row r="86" spans="1:2" x14ac:dyDescent="0.2">
      <c r="A86" s="28"/>
      <c r="B86" s="111"/>
    </row>
    <row r="87" spans="1:2" x14ac:dyDescent="0.2">
      <c r="A87" s="28"/>
      <c r="B87" s="111"/>
    </row>
    <row r="88" spans="1:2" x14ac:dyDescent="0.2">
      <c r="A88" s="28"/>
      <c r="B88" s="111"/>
    </row>
    <row r="89" spans="1:2" x14ac:dyDescent="0.2">
      <c r="A89" s="28"/>
      <c r="B89" s="111"/>
    </row>
    <row r="90" spans="1:2" x14ac:dyDescent="0.2">
      <c r="A90" s="28"/>
      <c r="B90" s="111"/>
    </row>
    <row r="91" spans="1:2" x14ac:dyDescent="0.2">
      <c r="A91" s="28"/>
      <c r="B91" s="111"/>
    </row>
    <row r="92" spans="1:2" x14ac:dyDescent="0.2">
      <c r="A92" s="28"/>
      <c r="B92" s="111"/>
    </row>
    <row r="93" spans="1:2" x14ac:dyDescent="0.2">
      <c r="A93" s="28"/>
      <c r="B93" s="111"/>
    </row>
    <row r="94" spans="1:2" x14ac:dyDescent="0.2">
      <c r="A94" s="28"/>
      <c r="B94" s="111"/>
    </row>
    <row r="95" spans="1:2" x14ac:dyDescent="0.2">
      <c r="A95" s="28"/>
      <c r="B95" s="111"/>
    </row>
    <row r="96" spans="1:2" x14ac:dyDescent="0.2">
      <c r="A96" s="28"/>
      <c r="B96" s="111"/>
    </row>
    <row r="97" spans="1:2" x14ac:dyDescent="0.2">
      <c r="A97" s="28"/>
      <c r="B97" s="111"/>
    </row>
    <row r="98" spans="1:2" x14ac:dyDescent="0.2">
      <c r="A98" s="28"/>
      <c r="B98" s="111"/>
    </row>
    <row r="99" spans="1:2" x14ac:dyDescent="0.2">
      <c r="A99" s="28"/>
      <c r="B99" s="111"/>
    </row>
    <row r="100" spans="1:2" x14ac:dyDescent="0.2">
      <c r="A100" s="28"/>
      <c r="B100" s="111"/>
    </row>
    <row r="101" spans="1:2" x14ac:dyDescent="0.2">
      <c r="A101" s="28"/>
      <c r="B101" s="111"/>
    </row>
    <row r="102" spans="1:2" x14ac:dyDescent="0.2">
      <c r="A102" s="28"/>
      <c r="B102" s="111"/>
    </row>
    <row r="103" spans="1:2" x14ac:dyDescent="0.2">
      <c r="A103" s="28"/>
      <c r="B103" s="111"/>
    </row>
    <row r="104" spans="1:2" x14ac:dyDescent="0.2">
      <c r="A104" s="28"/>
      <c r="B104" s="111"/>
    </row>
    <row r="105" spans="1:2" x14ac:dyDescent="0.2">
      <c r="A105" s="28"/>
      <c r="B105" s="100"/>
    </row>
    <row r="106" spans="1:2" x14ac:dyDescent="0.2">
      <c r="A106" s="28"/>
      <c r="B106" s="100"/>
    </row>
    <row r="107" spans="1:2" x14ac:dyDescent="0.2">
      <c r="A107" s="28"/>
      <c r="B107" s="100"/>
    </row>
    <row r="108" spans="1:2" x14ac:dyDescent="0.2">
      <c r="A108" s="28"/>
      <c r="B108" s="100"/>
    </row>
    <row r="109" spans="1:2" x14ac:dyDescent="0.2">
      <c r="A109" s="28"/>
      <c r="B109" s="100"/>
    </row>
    <row r="110" spans="1:2" x14ac:dyDescent="0.2">
      <c r="A110" s="28"/>
      <c r="B110" s="100"/>
    </row>
    <row r="111" spans="1:2" x14ac:dyDescent="0.2">
      <c r="A111" s="28"/>
      <c r="B111" s="100"/>
    </row>
    <row r="112" spans="1:2" x14ac:dyDescent="0.2">
      <c r="A112" s="28"/>
      <c r="B112" s="100"/>
    </row>
    <row r="113" spans="1:2" x14ac:dyDescent="0.2">
      <c r="A113" s="28"/>
      <c r="B113" s="100"/>
    </row>
    <row r="114" spans="1:2" x14ac:dyDescent="0.2">
      <c r="A114" s="28"/>
      <c r="B114" s="100"/>
    </row>
    <row r="115" spans="1:2" x14ac:dyDescent="0.2">
      <c r="A115" s="28"/>
      <c r="B115" s="100"/>
    </row>
    <row r="116" spans="1:2" x14ac:dyDescent="0.2">
      <c r="A116" s="28"/>
      <c r="B116" s="100"/>
    </row>
    <row r="117" spans="1:2" x14ac:dyDescent="0.2">
      <c r="A117" s="28"/>
      <c r="B117" s="100"/>
    </row>
    <row r="118" spans="1:2" x14ac:dyDescent="0.2">
      <c r="A118" s="28"/>
      <c r="B118" s="100"/>
    </row>
    <row r="119" spans="1:2" x14ac:dyDescent="0.2">
      <c r="A119" s="28"/>
      <c r="B119" s="100"/>
    </row>
    <row r="120" spans="1:2" x14ac:dyDescent="0.2">
      <c r="A120" s="28"/>
      <c r="B120" s="100"/>
    </row>
    <row r="121" spans="1:2" x14ac:dyDescent="0.2">
      <c r="A121" s="28"/>
      <c r="B121" s="100"/>
    </row>
    <row r="122" spans="1:2" x14ac:dyDescent="0.2">
      <c r="A122" s="28"/>
      <c r="B122" s="100"/>
    </row>
    <row r="123" spans="1:2" x14ac:dyDescent="0.2">
      <c r="A123" s="28"/>
      <c r="B123" s="100"/>
    </row>
    <row r="124" spans="1:2" x14ac:dyDescent="0.2">
      <c r="A124" s="28"/>
      <c r="B124" s="100"/>
    </row>
    <row r="125" spans="1:2" x14ac:dyDescent="0.2">
      <c r="A125" s="28"/>
      <c r="B125" s="100"/>
    </row>
    <row r="126" spans="1:2" x14ac:dyDescent="0.2">
      <c r="A126" s="28"/>
      <c r="B126" s="100"/>
    </row>
    <row r="127" spans="1:2" x14ac:dyDescent="0.2">
      <c r="A127" s="28"/>
      <c r="B127" s="100"/>
    </row>
    <row r="128" spans="1:2" x14ac:dyDescent="0.2">
      <c r="A128" s="28"/>
      <c r="B128" s="100"/>
    </row>
    <row r="129" spans="1:2" x14ac:dyDescent="0.2">
      <c r="A129" s="28"/>
      <c r="B129" s="100"/>
    </row>
    <row r="130" spans="1:2" x14ac:dyDescent="0.2">
      <c r="A130" s="28"/>
      <c r="B130" s="100"/>
    </row>
    <row r="131" spans="1:2" x14ac:dyDescent="0.2">
      <c r="A131" s="28"/>
      <c r="B131" s="100"/>
    </row>
    <row r="132" spans="1:2" x14ac:dyDescent="0.2">
      <c r="A132" s="28"/>
      <c r="B132" s="100"/>
    </row>
  </sheetData>
  <conditionalFormatting sqref="C2:C14">
    <cfRule type="colorScale" priority="38">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C123"/>
  <sheetViews>
    <sheetView workbookViewId="0">
      <selection activeCell="E2" sqref="E2"/>
    </sheetView>
  </sheetViews>
  <sheetFormatPr defaultColWidth="9.140625" defaultRowHeight="14.25" x14ac:dyDescent="0.2"/>
  <cols>
    <col min="1" max="1" width="10.42578125" style="4" customWidth="1"/>
    <col min="2" max="2" width="73.140625" style="103" customWidth="1"/>
    <col min="3" max="3" width="10.85546875" style="76" customWidth="1"/>
    <col min="4" max="16384" width="9.140625" style="4"/>
  </cols>
  <sheetData>
    <row r="1" spans="1:3" ht="30" x14ac:dyDescent="0.2">
      <c r="A1" s="94" t="s">
        <v>22</v>
      </c>
      <c r="B1" s="95" t="s">
        <v>41</v>
      </c>
      <c r="C1" s="88" t="s">
        <v>199</v>
      </c>
    </row>
    <row r="2" spans="1:3" s="112" customFormat="1" ht="63.75" customHeight="1" x14ac:dyDescent="0.25">
      <c r="A2" s="91">
        <v>1</v>
      </c>
      <c r="B2" s="124" t="s">
        <v>139</v>
      </c>
      <c r="C2" s="129" t="s">
        <v>286</v>
      </c>
    </row>
    <row r="3" spans="1:3" s="112" customFormat="1" ht="63.75" customHeight="1" x14ac:dyDescent="0.25">
      <c r="A3" s="91">
        <v>2</v>
      </c>
      <c r="B3" s="124" t="s">
        <v>140</v>
      </c>
      <c r="C3" s="129" t="s">
        <v>287</v>
      </c>
    </row>
    <row r="4" spans="1:3" s="112" customFormat="1" ht="63.75" customHeight="1" x14ac:dyDescent="0.25">
      <c r="A4" s="91">
        <v>3</v>
      </c>
      <c r="B4" s="124" t="s">
        <v>141</v>
      </c>
      <c r="C4" s="129" t="s">
        <v>288</v>
      </c>
    </row>
    <row r="5" spans="1:3" s="112" customFormat="1" ht="63.75" customHeight="1" x14ac:dyDescent="0.25">
      <c r="A5" s="91">
        <v>4</v>
      </c>
      <c r="B5" s="124" t="s">
        <v>142</v>
      </c>
      <c r="C5" s="129" t="s">
        <v>289</v>
      </c>
    </row>
    <row r="6" spans="1:3" s="112" customFormat="1" ht="63.75" customHeight="1" x14ac:dyDescent="0.25">
      <c r="A6" s="91">
        <v>5</v>
      </c>
      <c r="B6" s="124" t="s">
        <v>143</v>
      </c>
      <c r="C6" s="129" t="s">
        <v>290</v>
      </c>
    </row>
    <row r="7" spans="1:3" s="112" customFormat="1" ht="63.75" customHeight="1" x14ac:dyDescent="0.25">
      <c r="A7" s="91">
        <v>6</v>
      </c>
      <c r="B7" s="124" t="s">
        <v>144</v>
      </c>
      <c r="C7" s="129" t="s">
        <v>291</v>
      </c>
    </row>
    <row r="8" spans="1:3" s="112" customFormat="1" ht="63.75" customHeight="1" x14ac:dyDescent="0.25">
      <c r="A8" s="91">
        <v>7</v>
      </c>
      <c r="B8" s="124" t="s">
        <v>145</v>
      </c>
      <c r="C8" s="129" t="s">
        <v>292</v>
      </c>
    </row>
    <row r="9" spans="1:3" s="112" customFormat="1" ht="63.75" customHeight="1" x14ac:dyDescent="0.25">
      <c r="A9" s="91">
        <v>8</v>
      </c>
      <c r="B9" s="124" t="s">
        <v>146</v>
      </c>
      <c r="C9" s="129" t="s">
        <v>212</v>
      </c>
    </row>
    <row r="10" spans="1:3" s="112" customFormat="1" ht="63.75" customHeight="1" x14ac:dyDescent="0.25">
      <c r="A10" s="91">
        <v>9</v>
      </c>
      <c r="B10" s="124" t="s">
        <v>147</v>
      </c>
      <c r="C10" s="129" t="s">
        <v>293</v>
      </c>
    </row>
    <row r="11" spans="1:3" s="112" customFormat="1" ht="63.75" customHeight="1" x14ac:dyDescent="0.25">
      <c r="A11" s="91">
        <v>10</v>
      </c>
      <c r="B11" s="124" t="s">
        <v>148</v>
      </c>
      <c r="C11" s="129" t="s">
        <v>294</v>
      </c>
    </row>
    <row r="12" spans="1:3" s="112" customFormat="1" ht="63.75" customHeight="1" x14ac:dyDescent="0.25">
      <c r="A12" s="91">
        <v>11</v>
      </c>
      <c r="B12" s="124" t="s">
        <v>149</v>
      </c>
      <c r="C12" s="129" t="s">
        <v>295</v>
      </c>
    </row>
    <row r="13" spans="1:3" s="112" customFormat="1" ht="63.75" customHeight="1" x14ac:dyDescent="0.25">
      <c r="A13" s="91">
        <v>12</v>
      </c>
      <c r="B13" s="124" t="s">
        <v>150</v>
      </c>
      <c r="C13" s="129">
        <v>16</v>
      </c>
    </row>
    <row r="14" spans="1:3" s="112" customFormat="1" ht="63.75" customHeight="1" x14ac:dyDescent="0.25">
      <c r="A14" s="91">
        <v>13</v>
      </c>
      <c r="B14" s="124" t="s">
        <v>151</v>
      </c>
      <c r="C14" s="129" t="s">
        <v>296</v>
      </c>
    </row>
    <row r="15" spans="1:3" s="112" customFormat="1" ht="63.75" customHeight="1" x14ac:dyDescent="0.25">
      <c r="A15" s="91">
        <v>14</v>
      </c>
      <c r="B15" s="124" t="s">
        <v>152</v>
      </c>
      <c r="C15" s="129" t="s">
        <v>297</v>
      </c>
    </row>
    <row r="16" spans="1:3" ht="15" customHeight="1" x14ac:dyDescent="0.2">
      <c r="A16" s="28"/>
      <c r="B16" s="4"/>
    </row>
    <row r="17" spans="1:2" ht="15" customHeight="1" x14ac:dyDescent="0.2">
      <c r="B17" s="4"/>
    </row>
    <row r="18" spans="1:2" ht="15" customHeight="1" x14ac:dyDescent="0.2">
      <c r="B18" s="4"/>
    </row>
    <row r="19" spans="1:2" ht="15" customHeight="1" x14ac:dyDescent="0.2">
      <c r="B19" s="4"/>
    </row>
    <row r="20" spans="1:2" ht="15" customHeight="1" x14ac:dyDescent="0.2">
      <c r="B20" s="4"/>
    </row>
    <row r="21" spans="1:2" ht="15" customHeight="1" x14ac:dyDescent="0.2">
      <c r="B21" s="4"/>
    </row>
    <row r="22" spans="1:2" ht="15" customHeight="1" x14ac:dyDescent="0.2">
      <c r="A22" s="28"/>
      <c r="B22" s="4"/>
    </row>
    <row r="23" spans="1:2" ht="15" customHeight="1" x14ac:dyDescent="0.2">
      <c r="A23" s="28"/>
      <c r="B23" s="4"/>
    </row>
    <row r="24" spans="1:2" ht="15" customHeight="1" x14ac:dyDescent="0.2">
      <c r="B24" s="4"/>
    </row>
    <row r="25" spans="1:2" x14ac:dyDescent="0.2">
      <c r="A25" s="28"/>
      <c r="B25" s="111"/>
    </row>
    <row r="26" spans="1:2" x14ac:dyDescent="0.2">
      <c r="A26" s="28"/>
      <c r="B26" s="111"/>
    </row>
    <row r="27" spans="1:2" x14ac:dyDescent="0.2">
      <c r="A27" s="28"/>
      <c r="B27" s="111"/>
    </row>
    <row r="28" spans="1:2" x14ac:dyDescent="0.2">
      <c r="A28" s="28"/>
      <c r="B28" s="111"/>
    </row>
    <row r="29" spans="1:2" x14ac:dyDescent="0.2">
      <c r="A29" s="28"/>
      <c r="B29" s="111"/>
    </row>
    <row r="30" spans="1:2" x14ac:dyDescent="0.2">
      <c r="A30" s="28"/>
      <c r="B30" s="111"/>
    </row>
    <row r="31" spans="1:2" x14ac:dyDescent="0.2">
      <c r="A31" s="28"/>
      <c r="B31" s="111"/>
    </row>
    <row r="32" spans="1:2" x14ac:dyDescent="0.2">
      <c r="A32" s="28"/>
      <c r="B32" s="111"/>
    </row>
    <row r="33" spans="1:2" x14ac:dyDescent="0.2">
      <c r="A33" s="28"/>
      <c r="B33" s="111"/>
    </row>
    <row r="34" spans="1:2" x14ac:dyDescent="0.2">
      <c r="A34" s="28"/>
      <c r="B34" s="111"/>
    </row>
    <row r="35" spans="1:2" x14ac:dyDescent="0.2">
      <c r="A35" s="28"/>
      <c r="B35" s="111"/>
    </row>
    <row r="36" spans="1:2" x14ac:dyDescent="0.2">
      <c r="A36" s="28"/>
      <c r="B36" s="111"/>
    </row>
    <row r="37" spans="1:2" x14ac:dyDescent="0.2">
      <c r="A37" s="28"/>
      <c r="B37" s="111"/>
    </row>
    <row r="38" spans="1:2" x14ac:dyDescent="0.2">
      <c r="A38" s="28"/>
      <c r="B38" s="111"/>
    </row>
    <row r="39" spans="1:2" x14ac:dyDescent="0.2">
      <c r="A39" s="28"/>
      <c r="B39" s="111"/>
    </row>
    <row r="40" spans="1:2" x14ac:dyDescent="0.2">
      <c r="A40" s="28"/>
      <c r="B40" s="111"/>
    </row>
    <row r="41" spans="1:2" x14ac:dyDescent="0.2">
      <c r="A41" s="28"/>
      <c r="B41" s="111"/>
    </row>
    <row r="42" spans="1:2" x14ac:dyDescent="0.2">
      <c r="A42" s="28"/>
      <c r="B42" s="111"/>
    </row>
    <row r="43" spans="1:2" x14ac:dyDescent="0.2">
      <c r="A43" s="28"/>
      <c r="B43" s="111"/>
    </row>
    <row r="44" spans="1:2" x14ac:dyDescent="0.2">
      <c r="A44" s="28"/>
      <c r="B44" s="111"/>
    </row>
    <row r="45" spans="1:2" x14ac:dyDescent="0.2">
      <c r="A45" s="28"/>
      <c r="B45" s="111"/>
    </row>
    <row r="46" spans="1:2" x14ac:dyDescent="0.2">
      <c r="A46" s="28"/>
      <c r="B46" s="111"/>
    </row>
    <row r="47" spans="1:2" x14ac:dyDescent="0.2">
      <c r="A47" s="28"/>
      <c r="B47" s="111"/>
    </row>
    <row r="48" spans="1:2" x14ac:dyDescent="0.2">
      <c r="A48" s="28"/>
      <c r="B48" s="111"/>
    </row>
    <row r="49" spans="1:2" x14ac:dyDescent="0.2">
      <c r="A49" s="28"/>
      <c r="B49" s="111"/>
    </row>
    <row r="50" spans="1:2" x14ac:dyDescent="0.2">
      <c r="A50" s="28"/>
      <c r="B50" s="111"/>
    </row>
    <row r="51" spans="1:2" x14ac:dyDescent="0.2">
      <c r="A51" s="28"/>
      <c r="B51" s="111"/>
    </row>
    <row r="52" spans="1:2" x14ac:dyDescent="0.2">
      <c r="A52" s="28"/>
      <c r="B52" s="111"/>
    </row>
    <row r="53" spans="1:2" x14ac:dyDescent="0.2">
      <c r="A53" s="28"/>
      <c r="B53" s="111"/>
    </row>
    <row r="54" spans="1:2" x14ac:dyDescent="0.2">
      <c r="A54" s="28"/>
      <c r="B54" s="111"/>
    </row>
    <row r="55" spans="1:2" x14ac:dyDescent="0.2">
      <c r="A55" s="28"/>
      <c r="B55" s="111"/>
    </row>
    <row r="56" spans="1:2" x14ac:dyDescent="0.2">
      <c r="A56" s="28"/>
      <c r="B56" s="111"/>
    </row>
    <row r="57" spans="1:2" x14ac:dyDescent="0.2">
      <c r="A57" s="28"/>
      <c r="B57" s="111"/>
    </row>
    <row r="58" spans="1:2" x14ac:dyDescent="0.2">
      <c r="A58" s="28"/>
      <c r="B58" s="111"/>
    </row>
    <row r="59" spans="1:2" x14ac:dyDescent="0.2">
      <c r="A59" s="28"/>
      <c r="B59" s="111"/>
    </row>
    <row r="60" spans="1:2" x14ac:dyDescent="0.2">
      <c r="A60" s="28"/>
      <c r="B60" s="111"/>
    </row>
    <row r="61" spans="1:2" x14ac:dyDescent="0.2">
      <c r="A61" s="28"/>
      <c r="B61" s="111"/>
    </row>
    <row r="62" spans="1:2" x14ac:dyDescent="0.2">
      <c r="A62" s="28"/>
      <c r="B62" s="111"/>
    </row>
    <row r="63" spans="1:2" x14ac:dyDescent="0.2">
      <c r="A63" s="28"/>
      <c r="B63" s="111"/>
    </row>
    <row r="64" spans="1:2" x14ac:dyDescent="0.2">
      <c r="A64" s="28"/>
      <c r="B64" s="111"/>
    </row>
    <row r="65" spans="1:2" x14ac:dyDescent="0.2">
      <c r="A65" s="28"/>
      <c r="B65" s="111"/>
    </row>
    <row r="66" spans="1:2" x14ac:dyDescent="0.2">
      <c r="A66" s="28"/>
      <c r="B66" s="111"/>
    </row>
    <row r="67" spans="1:2" x14ac:dyDescent="0.2">
      <c r="A67" s="28"/>
      <c r="B67" s="111"/>
    </row>
    <row r="68" spans="1:2" x14ac:dyDescent="0.2">
      <c r="A68" s="28"/>
      <c r="B68" s="111"/>
    </row>
    <row r="69" spans="1:2" x14ac:dyDescent="0.2">
      <c r="A69" s="28"/>
      <c r="B69" s="111"/>
    </row>
    <row r="70" spans="1:2" x14ac:dyDescent="0.2">
      <c r="A70" s="28"/>
      <c r="B70" s="111"/>
    </row>
    <row r="71" spans="1:2" x14ac:dyDescent="0.2">
      <c r="A71" s="28"/>
      <c r="B71" s="111"/>
    </row>
    <row r="72" spans="1:2" x14ac:dyDescent="0.2">
      <c r="A72" s="28"/>
      <c r="B72" s="111"/>
    </row>
    <row r="73" spans="1:2" x14ac:dyDescent="0.2">
      <c r="A73" s="28"/>
      <c r="B73" s="111"/>
    </row>
    <row r="74" spans="1:2" x14ac:dyDescent="0.2">
      <c r="A74" s="28"/>
      <c r="B74" s="111"/>
    </row>
    <row r="75" spans="1:2" x14ac:dyDescent="0.2">
      <c r="A75" s="28"/>
      <c r="B75" s="111"/>
    </row>
    <row r="76" spans="1:2" x14ac:dyDescent="0.2">
      <c r="A76" s="28"/>
      <c r="B76" s="111"/>
    </row>
    <row r="77" spans="1:2" x14ac:dyDescent="0.2">
      <c r="A77" s="28"/>
      <c r="B77" s="111"/>
    </row>
    <row r="78" spans="1:2" x14ac:dyDescent="0.2">
      <c r="A78" s="28"/>
      <c r="B78" s="111"/>
    </row>
    <row r="79" spans="1:2" x14ac:dyDescent="0.2">
      <c r="A79" s="28"/>
      <c r="B79" s="111"/>
    </row>
    <row r="80" spans="1:2" x14ac:dyDescent="0.2">
      <c r="A80" s="28"/>
      <c r="B80" s="111"/>
    </row>
    <row r="81" spans="1:2" x14ac:dyDescent="0.2">
      <c r="A81" s="28"/>
      <c r="B81" s="111"/>
    </row>
    <row r="82" spans="1:2" x14ac:dyDescent="0.2">
      <c r="A82" s="28"/>
      <c r="B82" s="111"/>
    </row>
    <row r="83" spans="1:2" x14ac:dyDescent="0.2">
      <c r="A83" s="28"/>
      <c r="B83" s="111"/>
    </row>
    <row r="84" spans="1:2" x14ac:dyDescent="0.2">
      <c r="A84" s="28"/>
      <c r="B84" s="111"/>
    </row>
    <row r="85" spans="1:2" x14ac:dyDescent="0.2">
      <c r="A85" s="28"/>
      <c r="B85" s="111"/>
    </row>
    <row r="86" spans="1:2" x14ac:dyDescent="0.2">
      <c r="A86" s="28"/>
      <c r="B86" s="111"/>
    </row>
    <row r="87" spans="1:2" x14ac:dyDescent="0.2">
      <c r="A87" s="28"/>
      <c r="B87" s="111"/>
    </row>
    <row r="88" spans="1:2" x14ac:dyDescent="0.2">
      <c r="A88" s="28"/>
      <c r="B88" s="111"/>
    </row>
    <row r="89" spans="1:2" x14ac:dyDescent="0.2">
      <c r="A89" s="28"/>
      <c r="B89" s="111"/>
    </row>
    <row r="90" spans="1:2" x14ac:dyDescent="0.2">
      <c r="A90" s="28"/>
      <c r="B90" s="111"/>
    </row>
    <row r="91" spans="1:2" x14ac:dyDescent="0.2">
      <c r="A91" s="28"/>
      <c r="B91" s="111"/>
    </row>
    <row r="92" spans="1:2" x14ac:dyDescent="0.2">
      <c r="A92" s="28"/>
      <c r="B92" s="111"/>
    </row>
    <row r="93" spans="1:2" x14ac:dyDescent="0.2">
      <c r="A93" s="28"/>
      <c r="B93" s="111"/>
    </row>
    <row r="94" spans="1:2" x14ac:dyDescent="0.2">
      <c r="A94" s="28"/>
      <c r="B94" s="111"/>
    </row>
    <row r="95" spans="1:2" x14ac:dyDescent="0.2">
      <c r="A95" s="28"/>
      <c r="B95" s="111"/>
    </row>
    <row r="96" spans="1:2" x14ac:dyDescent="0.2">
      <c r="A96" s="28"/>
      <c r="B96" s="100"/>
    </row>
    <row r="97" spans="1:2" x14ac:dyDescent="0.2">
      <c r="A97" s="28"/>
      <c r="B97" s="100"/>
    </row>
    <row r="98" spans="1:2" x14ac:dyDescent="0.2">
      <c r="A98" s="28"/>
      <c r="B98" s="100"/>
    </row>
    <row r="99" spans="1:2" x14ac:dyDescent="0.2">
      <c r="A99" s="28"/>
      <c r="B99" s="100"/>
    </row>
    <row r="100" spans="1:2" x14ac:dyDescent="0.2">
      <c r="A100" s="28"/>
      <c r="B100" s="100"/>
    </row>
    <row r="101" spans="1:2" x14ac:dyDescent="0.2">
      <c r="A101" s="28"/>
      <c r="B101" s="100"/>
    </row>
    <row r="102" spans="1:2" x14ac:dyDescent="0.2">
      <c r="A102" s="28"/>
      <c r="B102" s="100"/>
    </row>
    <row r="103" spans="1:2" x14ac:dyDescent="0.2">
      <c r="A103" s="28"/>
      <c r="B103" s="100"/>
    </row>
    <row r="104" spans="1:2" x14ac:dyDescent="0.2">
      <c r="A104" s="28"/>
      <c r="B104" s="100"/>
    </row>
    <row r="105" spans="1:2" x14ac:dyDescent="0.2">
      <c r="A105" s="28"/>
      <c r="B105" s="100"/>
    </row>
    <row r="106" spans="1:2" x14ac:dyDescent="0.2">
      <c r="A106" s="28"/>
      <c r="B106" s="100"/>
    </row>
    <row r="107" spans="1:2" x14ac:dyDescent="0.2">
      <c r="A107" s="28"/>
      <c r="B107" s="100"/>
    </row>
    <row r="108" spans="1:2" x14ac:dyDescent="0.2">
      <c r="A108" s="28"/>
      <c r="B108" s="100"/>
    </row>
    <row r="109" spans="1:2" x14ac:dyDescent="0.2">
      <c r="A109" s="28"/>
      <c r="B109" s="100"/>
    </row>
    <row r="110" spans="1:2" x14ac:dyDescent="0.2">
      <c r="A110" s="28"/>
      <c r="B110" s="100"/>
    </row>
    <row r="111" spans="1:2" x14ac:dyDescent="0.2">
      <c r="A111" s="28"/>
      <c r="B111" s="100"/>
    </row>
    <row r="112" spans="1:2" x14ac:dyDescent="0.2">
      <c r="A112" s="28"/>
      <c r="B112" s="100"/>
    </row>
    <row r="113" spans="1:2" x14ac:dyDescent="0.2">
      <c r="A113" s="28"/>
      <c r="B113" s="100"/>
    </row>
    <row r="114" spans="1:2" x14ac:dyDescent="0.2">
      <c r="A114" s="28"/>
      <c r="B114" s="100"/>
    </row>
    <row r="115" spans="1:2" x14ac:dyDescent="0.2">
      <c r="A115" s="28"/>
      <c r="B115" s="100"/>
    </row>
    <row r="116" spans="1:2" x14ac:dyDescent="0.2">
      <c r="A116" s="28"/>
      <c r="B116" s="100"/>
    </row>
    <row r="117" spans="1:2" x14ac:dyDescent="0.2">
      <c r="A117" s="28"/>
      <c r="B117" s="100"/>
    </row>
    <row r="118" spans="1:2" x14ac:dyDescent="0.2">
      <c r="A118" s="28"/>
      <c r="B118" s="100"/>
    </row>
    <row r="119" spans="1:2" x14ac:dyDescent="0.2">
      <c r="A119" s="28"/>
      <c r="B119" s="100"/>
    </row>
    <row r="120" spans="1:2" x14ac:dyDescent="0.2">
      <c r="A120" s="28"/>
      <c r="B120" s="100"/>
    </row>
    <row r="121" spans="1:2" x14ac:dyDescent="0.2">
      <c r="A121" s="28"/>
      <c r="B121" s="100"/>
    </row>
    <row r="122" spans="1:2" x14ac:dyDescent="0.2">
      <c r="A122" s="28"/>
      <c r="B122" s="100"/>
    </row>
    <row r="123" spans="1:2" x14ac:dyDescent="0.2">
      <c r="A123" s="28"/>
      <c r="B123" s="100"/>
    </row>
  </sheetData>
  <pageMargins left="0.7" right="0.7" top="0.75" bottom="0.75" header="0.3" footer="0.3"/>
  <pageSetup paperSize="9" orientation="portrait" horizontalDpi="1200" verticalDpi="120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69"/>
  <sheetViews>
    <sheetView topLeftCell="A7" zoomScaleNormal="100" workbookViewId="0">
      <selection activeCell="E11" sqref="E11"/>
    </sheetView>
  </sheetViews>
  <sheetFormatPr defaultColWidth="9.140625" defaultRowHeight="14.25" x14ac:dyDescent="0.2"/>
  <cols>
    <col min="1" max="1" width="10.140625" style="4" customWidth="1"/>
    <col min="2" max="2" width="73.140625" style="103" customWidth="1"/>
    <col min="3" max="3" width="10.85546875" style="76" customWidth="1"/>
    <col min="4" max="16384" width="9.140625" style="4"/>
  </cols>
  <sheetData>
    <row r="1" spans="1:5" ht="42.75" customHeight="1" x14ac:dyDescent="0.2">
      <c r="A1" s="94" t="s">
        <v>22</v>
      </c>
      <c r="B1" s="95" t="s">
        <v>41</v>
      </c>
      <c r="C1" s="88" t="s">
        <v>199</v>
      </c>
    </row>
    <row r="2" spans="1:5" ht="63.75" customHeight="1" x14ac:dyDescent="0.2">
      <c r="A2" s="96">
        <v>1</v>
      </c>
      <c r="B2" s="125" t="s">
        <v>153</v>
      </c>
      <c r="C2" s="129" t="s">
        <v>203</v>
      </c>
    </row>
    <row r="3" spans="1:5" ht="63.75" customHeight="1" x14ac:dyDescent="0.2">
      <c r="A3" s="96">
        <v>2</v>
      </c>
      <c r="B3" s="125" t="s">
        <v>154</v>
      </c>
      <c r="C3" s="129" t="s">
        <v>298</v>
      </c>
    </row>
    <row r="4" spans="1:5" ht="63.75" customHeight="1" x14ac:dyDescent="0.2">
      <c r="A4" s="96">
        <v>3</v>
      </c>
      <c r="B4" s="125" t="s">
        <v>155</v>
      </c>
      <c r="C4" s="129" t="s">
        <v>299</v>
      </c>
    </row>
    <row r="5" spans="1:5" ht="63.75" customHeight="1" x14ac:dyDescent="0.2">
      <c r="A5" s="96">
        <v>4</v>
      </c>
      <c r="B5" s="125" t="s">
        <v>156</v>
      </c>
      <c r="C5" s="129" t="s">
        <v>300</v>
      </c>
    </row>
    <row r="6" spans="1:5" ht="63.75" customHeight="1" x14ac:dyDescent="0.2">
      <c r="A6" s="96">
        <v>5</v>
      </c>
      <c r="B6" s="125" t="s">
        <v>157</v>
      </c>
      <c r="C6" s="129" t="s">
        <v>299</v>
      </c>
    </row>
    <row r="7" spans="1:5" ht="63.75" customHeight="1" x14ac:dyDescent="0.2">
      <c r="A7" s="96">
        <v>6</v>
      </c>
      <c r="B7" s="125" t="s">
        <v>158</v>
      </c>
      <c r="C7" s="129" t="s">
        <v>301</v>
      </c>
    </row>
    <row r="8" spans="1:5" ht="63.75" customHeight="1" x14ac:dyDescent="0.2">
      <c r="A8" s="96">
        <v>7</v>
      </c>
      <c r="B8" s="125" t="s">
        <v>159</v>
      </c>
      <c r="C8" s="129" t="s">
        <v>208</v>
      </c>
    </row>
    <row r="9" spans="1:5" ht="63.75" customHeight="1" x14ac:dyDescent="0.2">
      <c r="A9" s="96">
        <v>8</v>
      </c>
      <c r="B9" s="125" t="s">
        <v>160</v>
      </c>
      <c r="C9" s="129" t="s">
        <v>298</v>
      </c>
    </row>
    <row r="10" spans="1:5" ht="63.75" customHeight="1" x14ac:dyDescent="0.2">
      <c r="A10" s="96">
        <v>9</v>
      </c>
      <c r="B10" s="125" t="s">
        <v>161</v>
      </c>
      <c r="C10" s="129" t="s">
        <v>302</v>
      </c>
    </row>
    <row r="11" spans="1:5" ht="63.75" customHeight="1" x14ac:dyDescent="0.25">
      <c r="A11" s="96">
        <v>10</v>
      </c>
      <c r="B11" s="124" t="s">
        <v>162</v>
      </c>
      <c r="C11" s="130" t="s">
        <v>303</v>
      </c>
      <c r="E11"/>
    </row>
    <row r="12" spans="1:5" ht="15" customHeight="1" x14ac:dyDescent="0.2">
      <c r="A12" s="28"/>
      <c r="B12" s="126"/>
      <c r="C12" s="117"/>
    </row>
    <row r="13" spans="1:5" ht="15" customHeight="1" x14ac:dyDescent="0.2">
      <c r="A13" s="28"/>
      <c r="B13" s="127"/>
      <c r="C13" s="78"/>
    </row>
    <row r="14" spans="1:5" ht="15" customHeight="1" x14ac:dyDescent="0.2">
      <c r="B14" s="28"/>
      <c r="C14" s="78"/>
    </row>
    <row r="15" spans="1:5" ht="15" customHeight="1" x14ac:dyDescent="0.2">
      <c r="A15" s="28"/>
      <c r="B15" s="4"/>
    </row>
    <row r="16" spans="1:5" ht="15" customHeight="1" x14ac:dyDescent="0.2">
      <c r="A16" s="28"/>
      <c r="B16" s="4"/>
    </row>
    <row r="17" spans="1:2" ht="15" customHeight="1" x14ac:dyDescent="0.2">
      <c r="A17" s="28"/>
      <c r="B17" s="4"/>
    </row>
    <row r="18" spans="1:2" ht="15" customHeight="1" x14ac:dyDescent="0.2">
      <c r="A18" s="28"/>
      <c r="B18" s="4"/>
    </row>
    <row r="19" spans="1:2" ht="15" customHeight="1" x14ac:dyDescent="0.2">
      <c r="A19" s="28"/>
      <c r="B19" s="4"/>
    </row>
    <row r="20" spans="1:2" ht="15" customHeight="1" x14ac:dyDescent="0.2">
      <c r="A20" s="28"/>
      <c r="B20" s="4"/>
    </row>
    <row r="21" spans="1:2" ht="15" customHeight="1" x14ac:dyDescent="0.2">
      <c r="A21" s="28"/>
      <c r="B21" s="4"/>
    </row>
    <row r="22" spans="1:2" x14ac:dyDescent="0.2">
      <c r="A22" s="28"/>
      <c r="B22" s="102"/>
    </row>
    <row r="23" spans="1:2" x14ac:dyDescent="0.2">
      <c r="A23" s="28"/>
      <c r="B23" s="102"/>
    </row>
    <row r="24" spans="1:2" x14ac:dyDescent="0.2">
      <c r="A24" s="28"/>
      <c r="B24" s="102"/>
    </row>
    <row r="25" spans="1:2" x14ac:dyDescent="0.2">
      <c r="A25" s="28"/>
      <c r="B25" s="102"/>
    </row>
    <row r="26" spans="1:2" x14ac:dyDescent="0.2">
      <c r="A26" s="28"/>
      <c r="B26" s="102"/>
    </row>
    <row r="27" spans="1:2" x14ac:dyDescent="0.2">
      <c r="A27" s="28"/>
      <c r="B27" s="102"/>
    </row>
    <row r="28" spans="1:2" x14ac:dyDescent="0.2">
      <c r="A28" s="28"/>
      <c r="B28" s="102"/>
    </row>
    <row r="29" spans="1:2" x14ac:dyDescent="0.2">
      <c r="A29" s="28"/>
      <c r="B29" s="102"/>
    </row>
    <row r="30" spans="1:2" x14ac:dyDescent="0.2">
      <c r="A30" s="28"/>
      <c r="B30" s="102"/>
    </row>
    <row r="31" spans="1:2" x14ac:dyDescent="0.2">
      <c r="A31" s="28"/>
      <c r="B31" s="102"/>
    </row>
    <row r="32" spans="1:2" x14ac:dyDescent="0.2">
      <c r="A32" s="28"/>
      <c r="B32" s="102"/>
    </row>
    <row r="33" spans="1:2" x14ac:dyDescent="0.2">
      <c r="A33" s="28"/>
      <c r="B33" s="102"/>
    </row>
    <row r="34" spans="1:2" x14ac:dyDescent="0.2">
      <c r="A34" s="28"/>
      <c r="B34" s="102"/>
    </row>
    <row r="35" spans="1:2" x14ac:dyDescent="0.2">
      <c r="A35" s="28"/>
      <c r="B35" s="102"/>
    </row>
    <row r="36" spans="1:2" x14ac:dyDescent="0.2">
      <c r="A36" s="28"/>
      <c r="B36" s="102"/>
    </row>
    <row r="37" spans="1:2" x14ac:dyDescent="0.2">
      <c r="A37" s="28"/>
      <c r="B37" s="102"/>
    </row>
    <row r="38" spans="1:2" x14ac:dyDescent="0.2">
      <c r="A38" s="28"/>
      <c r="B38" s="102"/>
    </row>
    <row r="39" spans="1:2" x14ac:dyDescent="0.2">
      <c r="A39" s="28"/>
      <c r="B39" s="102"/>
    </row>
    <row r="40" spans="1:2" x14ac:dyDescent="0.2">
      <c r="A40" s="28"/>
      <c r="B40" s="102"/>
    </row>
    <row r="41" spans="1:2" x14ac:dyDescent="0.2">
      <c r="A41" s="28"/>
      <c r="B41" s="102"/>
    </row>
    <row r="42" spans="1:2" x14ac:dyDescent="0.2">
      <c r="A42" s="28"/>
      <c r="B42" s="100"/>
    </row>
    <row r="43" spans="1:2" x14ac:dyDescent="0.2">
      <c r="A43" s="28"/>
      <c r="B43" s="100"/>
    </row>
    <row r="44" spans="1:2" x14ac:dyDescent="0.2">
      <c r="A44" s="28"/>
      <c r="B44" s="100"/>
    </row>
    <row r="45" spans="1:2" x14ac:dyDescent="0.2">
      <c r="A45" s="28"/>
      <c r="B45" s="100"/>
    </row>
    <row r="46" spans="1:2" x14ac:dyDescent="0.2">
      <c r="A46" s="28"/>
      <c r="B46" s="100"/>
    </row>
    <row r="47" spans="1:2" x14ac:dyDescent="0.2">
      <c r="A47" s="28"/>
      <c r="B47" s="100"/>
    </row>
    <row r="48" spans="1:2" x14ac:dyDescent="0.2">
      <c r="A48" s="28"/>
      <c r="B48" s="100"/>
    </row>
    <row r="49" spans="1:2" x14ac:dyDescent="0.2">
      <c r="A49" s="28"/>
      <c r="B49" s="100"/>
    </row>
    <row r="50" spans="1:2" x14ac:dyDescent="0.2">
      <c r="A50" s="28"/>
      <c r="B50" s="100"/>
    </row>
    <row r="51" spans="1:2" x14ac:dyDescent="0.2">
      <c r="A51" s="28"/>
      <c r="B51" s="100"/>
    </row>
    <row r="52" spans="1:2" x14ac:dyDescent="0.2">
      <c r="A52" s="28"/>
      <c r="B52" s="100"/>
    </row>
    <row r="53" spans="1:2" x14ac:dyDescent="0.2">
      <c r="A53" s="28"/>
      <c r="B53" s="100"/>
    </row>
    <row r="54" spans="1:2" x14ac:dyDescent="0.2">
      <c r="A54" s="28"/>
      <c r="B54" s="100"/>
    </row>
    <row r="55" spans="1:2" x14ac:dyDescent="0.2">
      <c r="A55" s="28"/>
      <c r="B55" s="100"/>
    </row>
    <row r="56" spans="1:2" x14ac:dyDescent="0.2">
      <c r="A56" s="28"/>
      <c r="B56" s="100"/>
    </row>
    <row r="57" spans="1:2" x14ac:dyDescent="0.2">
      <c r="A57" s="28"/>
      <c r="B57" s="100"/>
    </row>
    <row r="58" spans="1:2" x14ac:dyDescent="0.2">
      <c r="A58" s="28"/>
      <c r="B58" s="100"/>
    </row>
    <row r="59" spans="1:2" x14ac:dyDescent="0.2">
      <c r="A59" s="28"/>
      <c r="B59" s="100"/>
    </row>
    <row r="60" spans="1:2" x14ac:dyDescent="0.2">
      <c r="A60" s="28"/>
      <c r="B60" s="100"/>
    </row>
    <row r="61" spans="1:2" x14ac:dyDescent="0.2">
      <c r="A61" s="28"/>
      <c r="B61" s="100"/>
    </row>
    <row r="62" spans="1:2" x14ac:dyDescent="0.2">
      <c r="A62" s="28"/>
      <c r="B62" s="100"/>
    </row>
    <row r="63" spans="1:2" x14ac:dyDescent="0.2">
      <c r="A63" s="28"/>
      <c r="B63" s="100"/>
    </row>
    <row r="64" spans="1:2" x14ac:dyDescent="0.2">
      <c r="A64" s="28"/>
      <c r="B64" s="100"/>
    </row>
    <row r="65" spans="1:2" x14ac:dyDescent="0.2">
      <c r="A65" s="28"/>
      <c r="B65" s="100"/>
    </row>
    <row r="66" spans="1:2" x14ac:dyDescent="0.2">
      <c r="A66" s="28"/>
      <c r="B66" s="100"/>
    </row>
    <row r="67" spans="1:2" x14ac:dyDescent="0.2">
      <c r="A67" s="28"/>
      <c r="B67" s="100"/>
    </row>
    <row r="68" spans="1:2" x14ac:dyDescent="0.2">
      <c r="A68" s="28"/>
      <c r="B68" s="100"/>
    </row>
    <row r="69" spans="1:2" x14ac:dyDescent="0.2">
      <c r="A69" s="28"/>
      <c r="B69" s="100"/>
    </row>
  </sheetData>
  <conditionalFormatting sqref="C2:C1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83"/>
  <sheetViews>
    <sheetView topLeftCell="A7" workbookViewId="0">
      <selection activeCell="C6" sqref="C6"/>
    </sheetView>
  </sheetViews>
  <sheetFormatPr defaultColWidth="9.140625" defaultRowHeight="15" x14ac:dyDescent="0.25"/>
  <cols>
    <col min="1" max="1" width="10.28515625" style="2" customWidth="1"/>
    <col min="2" max="2" width="73.140625" style="87" customWidth="1"/>
    <col min="3" max="3" width="10.85546875" style="137" customWidth="1"/>
    <col min="4" max="16384" width="9.140625" style="2"/>
  </cols>
  <sheetData>
    <row r="1" spans="1:3" ht="30" x14ac:dyDescent="0.25">
      <c r="A1" s="94" t="s">
        <v>22</v>
      </c>
      <c r="B1" s="95" t="s">
        <v>41</v>
      </c>
      <c r="C1" s="88" t="s">
        <v>199</v>
      </c>
    </row>
    <row r="2" spans="1:3" ht="63.75" customHeight="1" x14ac:dyDescent="0.25">
      <c r="A2" s="96">
        <v>1</v>
      </c>
      <c r="B2" s="98" t="s">
        <v>163</v>
      </c>
      <c r="C2" s="129"/>
    </row>
    <row r="3" spans="1:3" ht="63.75" customHeight="1" x14ac:dyDescent="0.25">
      <c r="A3" s="96">
        <v>2</v>
      </c>
      <c r="B3" s="98" t="s">
        <v>164</v>
      </c>
      <c r="C3" s="129"/>
    </row>
    <row r="4" spans="1:3" ht="63.75" customHeight="1" x14ac:dyDescent="0.25">
      <c r="A4" s="96">
        <v>3</v>
      </c>
      <c r="B4" s="98" t="s">
        <v>165</v>
      </c>
      <c r="C4" s="129" t="s">
        <v>330</v>
      </c>
    </row>
    <row r="5" spans="1:3" ht="63.75" customHeight="1" x14ac:dyDescent="0.25">
      <c r="A5" s="96">
        <v>4</v>
      </c>
      <c r="B5" s="98" t="s">
        <v>166</v>
      </c>
      <c r="C5" s="129" t="s">
        <v>331</v>
      </c>
    </row>
    <row r="6" spans="1:3" ht="63.75" customHeight="1" x14ac:dyDescent="0.25">
      <c r="A6" s="96">
        <v>5</v>
      </c>
      <c r="B6" s="98" t="s">
        <v>167</v>
      </c>
      <c r="C6" s="129" t="s">
        <v>332</v>
      </c>
    </row>
    <row r="7" spans="1:3" ht="63.75" customHeight="1" x14ac:dyDescent="0.25">
      <c r="A7" s="96">
        <v>6</v>
      </c>
      <c r="B7" s="135" t="s">
        <v>325</v>
      </c>
      <c r="C7" s="129" t="s">
        <v>326</v>
      </c>
    </row>
    <row r="8" spans="1:3" ht="63.75" customHeight="1" x14ac:dyDescent="0.25">
      <c r="A8" s="96">
        <v>7</v>
      </c>
      <c r="B8" s="98" t="s">
        <v>168</v>
      </c>
      <c r="C8" s="129" t="s">
        <v>327</v>
      </c>
    </row>
    <row r="9" spans="1:3" ht="63.75" customHeight="1" x14ac:dyDescent="0.25">
      <c r="A9" s="96">
        <v>8</v>
      </c>
      <c r="B9" s="98" t="s">
        <v>169</v>
      </c>
      <c r="C9" s="129" t="s">
        <v>328</v>
      </c>
    </row>
    <row r="10" spans="1:3" ht="63.75" customHeight="1" x14ac:dyDescent="0.25">
      <c r="A10" s="96">
        <v>9</v>
      </c>
      <c r="B10" s="98" t="s">
        <v>170</v>
      </c>
      <c r="C10" s="129" t="s">
        <v>329</v>
      </c>
    </row>
    <row r="11" spans="1:3" ht="63.75" customHeight="1" x14ac:dyDescent="0.25">
      <c r="A11" s="96">
        <v>10</v>
      </c>
      <c r="B11" s="98" t="s">
        <v>171</v>
      </c>
      <c r="C11" s="129"/>
    </row>
    <row r="12" spans="1:3" ht="63.75" customHeight="1" x14ac:dyDescent="0.25">
      <c r="A12" s="96">
        <v>11</v>
      </c>
      <c r="B12" s="128" t="s">
        <v>172</v>
      </c>
      <c r="C12" s="129"/>
    </row>
    <row r="13" spans="1:3" ht="63.75" customHeight="1" x14ac:dyDescent="0.25">
      <c r="A13" s="96">
        <v>12</v>
      </c>
      <c r="B13" s="97" t="s">
        <v>173</v>
      </c>
      <c r="C13" s="129"/>
    </row>
    <row r="14" spans="1:3" ht="15" customHeight="1" x14ac:dyDescent="0.25">
      <c r="A14" s="85"/>
      <c r="B14" s="2"/>
      <c r="C14" s="136"/>
    </row>
    <row r="15" spans="1:3" ht="15" customHeight="1" x14ac:dyDescent="0.25">
      <c r="B15" s="2"/>
    </row>
    <row r="16" spans="1:3" x14ac:dyDescent="0.25">
      <c r="A16" s="1"/>
      <c r="B16" s="2"/>
    </row>
    <row r="17" spans="1:2" x14ac:dyDescent="0.25">
      <c r="B17" s="2"/>
    </row>
    <row r="18" spans="1:2" x14ac:dyDescent="0.25">
      <c r="A18" s="1"/>
      <c r="B18" s="2"/>
    </row>
    <row r="19" spans="1:2" x14ac:dyDescent="0.25">
      <c r="A19" s="1"/>
      <c r="B19" s="2"/>
    </row>
    <row r="20" spans="1:2" x14ac:dyDescent="0.25">
      <c r="A20" s="1"/>
      <c r="B20" s="2"/>
    </row>
    <row r="21" spans="1:2" x14ac:dyDescent="0.25">
      <c r="A21" s="1"/>
      <c r="B21" s="2"/>
    </row>
    <row r="22" spans="1:2" x14ac:dyDescent="0.25">
      <c r="A22" s="1"/>
      <c r="B22" s="2"/>
    </row>
    <row r="23" spans="1:2" x14ac:dyDescent="0.25">
      <c r="A23" s="1"/>
      <c r="B23" s="2"/>
    </row>
    <row r="24" spans="1:2" x14ac:dyDescent="0.25">
      <c r="A24" s="1"/>
      <c r="B24" s="3"/>
    </row>
    <row r="25" spans="1:2" x14ac:dyDescent="0.25">
      <c r="A25" s="1"/>
      <c r="B25" s="3"/>
    </row>
    <row r="26" spans="1:2" x14ac:dyDescent="0.25">
      <c r="A26" s="1"/>
      <c r="B26" s="3"/>
    </row>
    <row r="27" spans="1:2" x14ac:dyDescent="0.25">
      <c r="A27" s="1"/>
      <c r="B27" s="3"/>
    </row>
    <row r="28" spans="1:2" x14ac:dyDescent="0.25">
      <c r="A28" s="1"/>
      <c r="B28" s="3"/>
    </row>
    <row r="29" spans="1:2" x14ac:dyDescent="0.25">
      <c r="A29" s="1"/>
      <c r="B29" s="3"/>
    </row>
    <row r="30" spans="1:2" x14ac:dyDescent="0.25">
      <c r="A30" s="1"/>
      <c r="B30" s="3"/>
    </row>
    <row r="31" spans="1:2" x14ac:dyDescent="0.25">
      <c r="A31" s="1"/>
      <c r="B31" s="3"/>
    </row>
    <row r="32" spans="1:2" x14ac:dyDescent="0.25">
      <c r="A32" s="1"/>
      <c r="B32" s="3"/>
    </row>
    <row r="33" spans="1:2" x14ac:dyDescent="0.25">
      <c r="A33" s="1"/>
      <c r="B33" s="3"/>
    </row>
    <row r="34" spans="1:2" x14ac:dyDescent="0.25">
      <c r="A34" s="1"/>
      <c r="B34" s="3"/>
    </row>
    <row r="35" spans="1:2" x14ac:dyDescent="0.25">
      <c r="A35" s="1"/>
      <c r="B35" s="3"/>
    </row>
    <row r="36" spans="1:2" x14ac:dyDescent="0.25">
      <c r="A36" s="1"/>
      <c r="B36" s="3"/>
    </row>
    <row r="37" spans="1:2" x14ac:dyDescent="0.25">
      <c r="A37" s="1"/>
      <c r="B37" s="3"/>
    </row>
    <row r="38" spans="1:2" x14ac:dyDescent="0.25">
      <c r="A38" s="1"/>
      <c r="B38" s="3"/>
    </row>
    <row r="39" spans="1:2" x14ac:dyDescent="0.25">
      <c r="A39" s="1"/>
      <c r="B39" s="3"/>
    </row>
    <row r="40" spans="1:2" x14ac:dyDescent="0.25">
      <c r="A40" s="1"/>
      <c r="B40" s="3"/>
    </row>
    <row r="41" spans="1:2" x14ac:dyDescent="0.25">
      <c r="A41" s="1"/>
      <c r="B41" s="3"/>
    </row>
    <row r="42" spans="1:2" x14ac:dyDescent="0.25">
      <c r="A42" s="1"/>
      <c r="B42" s="3"/>
    </row>
    <row r="43" spans="1:2" x14ac:dyDescent="0.25">
      <c r="A43" s="1"/>
      <c r="B43" s="3"/>
    </row>
    <row r="44" spans="1:2" x14ac:dyDescent="0.25">
      <c r="A44" s="1"/>
      <c r="B44" s="3"/>
    </row>
    <row r="45" spans="1:2" x14ac:dyDescent="0.25">
      <c r="A45" s="1"/>
      <c r="B45" s="3"/>
    </row>
    <row r="46" spans="1:2" x14ac:dyDescent="0.25">
      <c r="A46" s="1"/>
      <c r="B46" s="3"/>
    </row>
    <row r="47" spans="1:2" x14ac:dyDescent="0.25">
      <c r="A47" s="1"/>
      <c r="B47" s="3"/>
    </row>
    <row r="48" spans="1:2" x14ac:dyDescent="0.25">
      <c r="A48" s="1"/>
      <c r="B48" s="3"/>
    </row>
    <row r="49" spans="1:2" x14ac:dyDescent="0.25">
      <c r="A49" s="1"/>
      <c r="B49" s="3"/>
    </row>
    <row r="50" spans="1:2" x14ac:dyDescent="0.25">
      <c r="A50" s="1"/>
      <c r="B50" s="3"/>
    </row>
    <row r="51" spans="1:2" x14ac:dyDescent="0.25">
      <c r="A51" s="1"/>
      <c r="B51" s="3"/>
    </row>
    <row r="52" spans="1:2" x14ac:dyDescent="0.25">
      <c r="A52" s="1"/>
      <c r="B52" s="3"/>
    </row>
    <row r="53" spans="1:2" x14ac:dyDescent="0.25">
      <c r="A53" s="1"/>
      <c r="B53" s="3"/>
    </row>
    <row r="54" spans="1:2" x14ac:dyDescent="0.25">
      <c r="A54" s="1"/>
      <c r="B54" s="3"/>
    </row>
    <row r="55" spans="1:2" x14ac:dyDescent="0.25">
      <c r="A55" s="1"/>
      <c r="B55" s="3"/>
    </row>
    <row r="56" spans="1:2" x14ac:dyDescent="0.25">
      <c r="A56" s="1"/>
      <c r="B56" s="86"/>
    </row>
    <row r="57" spans="1:2" x14ac:dyDescent="0.25">
      <c r="A57" s="1"/>
      <c r="B57" s="86"/>
    </row>
    <row r="58" spans="1:2" x14ac:dyDescent="0.25">
      <c r="A58" s="1"/>
      <c r="B58" s="86"/>
    </row>
    <row r="59" spans="1:2" x14ac:dyDescent="0.25">
      <c r="A59" s="1"/>
      <c r="B59" s="86"/>
    </row>
    <row r="60" spans="1:2" x14ac:dyDescent="0.25">
      <c r="A60" s="1"/>
      <c r="B60" s="86"/>
    </row>
    <row r="61" spans="1:2" x14ac:dyDescent="0.25">
      <c r="A61" s="1"/>
      <c r="B61" s="86"/>
    </row>
    <row r="62" spans="1:2" x14ac:dyDescent="0.25">
      <c r="A62" s="1"/>
      <c r="B62" s="86"/>
    </row>
    <row r="63" spans="1:2" x14ac:dyDescent="0.25">
      <c r="A63" s="1"/>
      <c r="B63" s="86"/>
    </row>
    <row r="64" spans="1:2" x14ac:dyDescent="0.25">
      <c r="A64" s="1"/>
      <c r="B64" s="86"/>
    </row>
    <row r="65" spans="1:2" x14ac:dyDescent="0.25">
      <c r="A65" s="1"/>
      <c r="B65" s="86"/>
    </row>
    <row r="66" spans="1:2" x14ac:dyDescent="0.25">
      <c r="A66" s="1"/>
      <c r="B66" s="86"/>
    </row>
    <row r="67" spans="1:2" x14ac:dyDescent="0.25">
      <c r="A67" s="1"/>
      <c r="B67" s="86"/>
    </row>
    <row r="68" spans="1:2" x14ac:dyDescent="0.25">
      <c r="A68" s="1"/>
      <c r="B68" s="86"/>
    </row>
    <row r="69" spans="1:2" x14ac:dyDescent="0.25">
      <c r="A69" s="1"/>
      <c r="B69" s="86"/>
    </row>
    <row r="70" spans="1:2" x14ac:dyDescent="0.25">
      <c r="A70" s="1"/>
      <c r="B70" s="86"/>
    </row>
    <row r="71" spans="1:2" x14ac:dyDescent="0.25">
      <c r="A71" s="1"/>
      <c r="B71" s="86"/>
    </row>
    <row r="72" spans="1:2" x14ac:dyDescent="0.25">
      <c r="A72" s="1"/>
      <c r="B72" s="86"/>
    </row>
    <row r="73" spans="1:2" x14ac:dyDescent="0.25">
      <c r="A73" s="1"/>
      <c r="B73" s="86"/>
    </row>
    <row r="74" spans="1:2" x14ac:dyDescent="0.25">
      <c r="A74" s="1"/>
      <c r="B74" s="86"/>
    </row>
    <row r="75" spans="1:2" x14ac:dyDescent="0.25">
      <c r="A75" s="1"/>
      <c r="B75" s="86"/>
    </row>
    <row r="76" spans="1:2" x14ac:dyDescent="0.25">
      <c r="A76" s="1"/>
      <c r="B76" s="86"/>
    </row>
    <row r="77" spans="1:2" x14ac:dyDescent="0.25">
      <c r="A77" s="1"/>
      <c r="B77" s="86"/>
    </row>
    <row r="78" spans="1:2" x14ac:dyDescent="0.25">
      <c r="A78" s="1"/>
      <c r="B78" s="86"/>
    </row>
    <row r="79" spans="1:2" x14ac:dyDescent="0.25">
      <c r="A79" s="1"/>
      <c r="B79" s="86"/>
    </row>
    <row r="80" spans="1:2" x14ac:dyDescent="0.25">
      <c r="A80" s="1"/>
      <c r="B80" s="86"/>
    </row>
    <row r="81" spans="1:2" x14ac:dyDescent="0.25">
      <c r="A81" s="1"/>
      <c r="B81" s="86"/>
    </row>
    <row r="82" spans="1:2" x14ac:dyDescent="0.25">
      <c r="A82" s="1"/>
      <c r="B82" s="86"/>
    </row>
    <row r="83" spans="1:2" x14ac:dyDescent="0.25">
      <c r="A83" s="1"/>
      <c r="B83" s="86"/>
    </row>
  </sheetData>
  <conditionalFormatting sqref="C2:C1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95"/>
  <sheetViews>
    <sheetView workbookViewId="0">
      <selection activeCell="H8" sqref="H8"/>
    </sheetView>
  </sheetViews>
  <sheetFormatPr defaultColWidth="9.140625" defaultRowHeight="14.25" x14ac:dyDescent="0.2"/>
  <cols>
    <col min="1" max="1" width="10.28515625" style="4" customWidth="1"/>
    <col min="2" max="2" width="73.140625" style="103" customWidth="1"/>
    <col min="3" max="3" width="10.85546875" style="76" customWidth="1"/>
    <col min="4" max="16384" width="9.140625" style="4"/>
  </cols>
  <sheetData>
    <row r="1" spans="1:3" ht="30" x14ac:dyDescent="0.2">
      <c r="A1" s="94" t="s">
        <v>22</v>
      </c>
      <c r="B1" s="95" t="s">
        <v>41</v>
      </c>
      <c r="C1" s="88" t="s">
        <v>199</v>
      </c>
    </row>
    <row r="2" spans="1:3" ht="63.75" customHeight="1" x14ac:dyDescent="0.2">
      <c r="A2" s="96">
        <v>1</v>
      </c>
      <c r="B2" s="97" t="s">
        <v>174</v>
      </c>
      <c r="C2" s="90"/>
    </row>
    <row r="3" spans="1:3" ht="63.75" customHeight="1" x14ac:dyDescent="0.2">
      <c r="A3" s="96">
        <v>2</v>
      </c>
      <c r="B3" s="131" t="s">
        <v>53</v>
      </c>
      <c r="C3" s="90" t="s">
        <v>312</v>
      </c>
    </row>
    <row r="4" spans="1:3" ht="63.75" customHeight="1" x14ac:dyDescent="0.2">
      <c r="A4" s="96">
        <v>3</v>
      </c>
      <c r="B4" s="97" t="s">
        <v>175</v>
      </c>
      <c r="C4" s="90" t="s">
        <v>313</v>
      </c>
    </row>
    <row r="5" spans="1:3" ht="63.75" customHeight="1" x14ac:dyDescent="0.2">
      <c r="A5" s="96">
        <v>4</v>
      </c>
      <c r="B5" s="97" t="s">
        <v>176</v>
      </c>
      <c r="C5" s="129" t="s">
        <v>314</v>
      </c>
    </row>
    <row r="6" spans="1:3" ht="63.75" customHeight="1" x14ac:dyDescent="0.2">
      <c r="A6" s="96">
        <v>5</v>
      </c>
      <c r="B6" s="97" t="s">
        <v>177</v>
      </c>
      <c r="C6" s="90" t="s">
        <v>315</v>
      </c>
    </row>
    <row r="7" spans="1:3" ht="63.75" customHeight="1" x14ac:dyDescent="0.2">
      <c r="A7" s="96">
        <v>6</v>
      </c>
      <c r="B7" s="97" t="s">
        <v>178</v>
      </c>
      <c r="C7" s="90" t="s">
        <v>203</v>
      </c>
    </row>
    <row r="8" spans="1:3" ht="63.75" customHeight="1" x14ac:dyDescent="0.2">
      <c r="A8" s="96">
        <v>7</v>
      </c>
      <c r="B8" s="97" t="s">
        <v>179</v>
      </c>
      <c r="C8" s="129" t="s">
        <v>316</v>
      </c>
    </row>
    <row r="9" spans="1:3" ht="63.75" customHeight="1" x14ac:dyDescent="0.2">
      <c r="A9" s="96">
        <v>8</v>
      </c>
      <c r="B9" s="125" t="s">
        <v>180</v>
      </c>
      <c r="C9" s="129" t="s">
        <v>317</v>
      </c>
    </row>
    <row r="10" spans="1:3" ht="63.75" customHeight="1" x14ac:dyDescent="0.2">
      <c r="A10" s="96">
        <v>9</v>
      </c>
      <c r="B10" s="97" t="s">
        <v>181</v>
      </c>
      <c r="C10" s="90" t="s">
        <v>211</v>
      </c>
    </row>
    <row r="11" spans="1:3" ht="15" customHeight="1" x14ac:dyDescent="0.2">
      <c r="A11" s="93"/>
      <c r="B11" s="4"/>
      <c r="C11" s="92"/>
    </row>
    <row r="12" spans="1:3" ht="15" customHeight="1" x14ac:dyDescent="0.2">
      <c r="B12" s="4"/>
    </row>
    <row r="13" spans="1:3" x14ac:dyDescent="0.2">
      <c r="A13" s="28"/>
      <c r="B13" s="4"/>
    </row>
    <row r="14" spans="1:3" x14ac:dyDescent="0.2">
      <c r="B14" s="4"/>
    </row>
    <row r="15" spans="1:3" x14ac:dyDescent="0.2">
      <c r="A15" s="28"/>
      <c r="B15" s="4"/>
    </row>
    <row r="16" spans="1:3" ht="15" customHeight="1" x14ac:dyDescent="0.2">
      <c r="A16" s="28"/>
      <c r="B16" s="4"/>
    </row>
    <row r="17" spans="1:2" x14ac:dyDescent="0.2">
      <c r="A17" s="28"/>
      <c r="B17" s="4"/>
    </row>
    <row r="18" spans="1:2" x14ac:dyDescent="0.2">
      <c r="A18" s="28"/>
      <c r="B18" s="111"/>
    </row>
    <row r="19" spans="1:2" x14ac:dyDescent="0.2">
      <c r="A19" s="28"/>
      <c r="B19" s="111"/>
    </row>
    <row r="20" spans="1:2" x14ac:dyDescent="0.2">
      <c r="A20" s="28"/>
      <c r="B20" s="111"/>
    </row>
    <row r="21" spans="1:2" x14ac:dyDescent="0.2">
      <c r="A21" s="28"/>
      <c r="B21" s="111"/>
    </row>
    <row r="22" spans="1:2" x14ac:dyDescent="0.2">
      <c r="A22" s="28"/>
      <c r="B22" s="111"/>
    </row>
    <row r="23" spans="1:2" x14ac:dyDescent="0.2">
      <c r="A23" s="28"/>
      <c r="B23" s="111"/>
    </row>
    <row r="24" spans="1:2" x14ac:dyDescent="0.2">
      <c r="A24" s="28"/>
      <c r="B24" s="111"/>
    </row>
    <row r="25" spans="1:2" x14ac:dyDescent="0.2">
      <c r="A25" s="28"/>
      <c r="B25" s="111"/>
    </row>
    <row r="26" spans="1:2" x14ac:dyDescent="0.2">
      <c r="A26" s="28"/>
      <c r="B26" s="111"/>
    </row>
    <row r="27" spans="1:2" x14ac:dyDescent="0.2">
      <c r="A27" s="28"/>
      <c r="B27" s="111"/>
    </row>
    <row r="28" spans="1:2" x14ac:dyDescent="0.2">
      <c r="A28" s="28"/>
      <c r="B28" s="111"/>
    </row>
    <row r="29" spans="1:2" x14ac:dyDescent="0.2">
      <c r="A29" s="28"/>
      <c r="B29" s="111"/>
    </row>
    <row r="30" spans="1:2" x14ac:dyDescent="0.2">
      <c r="A30" s="28"/>
      <c r="B30" s="111"/>
    </row>
    <row r="31" spans="1:2" x14ac:dyDescent="0.2">
      <c r="A31" s="28"/>
      <c r="B31" s="111"/>
    </row>
    <row r="32" spans="1:2" x14ac:dyDescent="0.2">
      <c r="A32" s="28"/>
      <c r="B32" s="111"/>
    </row>
    <row r="33" spans="1:2" x14ac:dyDescent="0.2">
      <c r="A33" s="28"/>
      <c r="B33" s="111"/>
    </row>
    <row r="34" spans="1:2" x14ac:dyDescent="0.2">
      <c r="A34" s="28"/>
      <c r="B34" s="111"/>
    </row>
    <row r="35" spans="1:2" x14ac:dyDescent="0.2">
      <c r="A35" s="28"/>
      <c r="B35" s="111"/>
    </row>
    <row r="36" spans="1:2" x14ac:dyDescent="0.2">
      <c r="A36" s="28"/>
      <c r="B36" s="111"/>
    </row>
    <row r="37" spans="1:2" x14ac:dyDescent="0.2">
      <c r="A37" s="28"/>
      <c r="B37" s="111"/>
    </row>
    <row r="38" spans="1:2" x14ac:dyDescent="0.2">
      <c r="A38" s="28"/>
      <c r="B38" s="111"/>
    </row>
    <row r="39" spans="1:2" x14ac:dyDescent="0.2">
      <c r="A39" s="28"/>
      <c r="B39" s="111"/>
    </row>
    <row r="40" spans="1:2" x14ac:dyDescent="0.2">
      <c r="A40" s="28"/>
      <c r="B40" s="111"/>
    </row>
    <row r="41" spans="1:2" x14ac:dyDescent="0.2">
      <c r="A41" s="28"/>
      <c r="B41" s="111"/>
    </row>
    <row r="42" spans="1:2" x14ac:dyDescent="0.2">
      <c r="A42" s="28"/>
      <c r="B42" s="111"/>
    </row>
    <row r="43" spans="1:2" x14ac:dyDescent="0.2">
      <c r="A43" s="28"/>
      <c r="B43" s="111"/>
    </row>
    <row r="44" spans="1:2" x14ac:dyDescent="0.2">
      <c r="A44" s="28"/>
      <c r="B44" s="111"/>
    </row>
    <row r="45" spans="1:2" x14ac:dyDescent="0.2">
      <c r="A45" s="28"/>
      <c r="B45" s="111"/>
    </row>
    <row r="46" spans="1:2" x14ac:dyDescent="0.2">
      <c r="A46" s="28"/>
      <c r="B46" s="111"/>
    </row>
    <row r="47" spans="1:2" x14ac:dyDescent="0.2">
      <c r="A47" s="28"/>
      <c r="B47" s="111"/>
    </row>
    <row r="48" spans="1:2" x14ac:dyDescent="0.2">
      <c r="A48" s="28"/>
      <c r="B48" s="111"/>
    </row>
    <row r="49" spans="1:2" x14ac:dyDescent="0.2">
      <c r="A49" s="28"/>
      <c r="B49" s="111"/>
    </row>
    <row r="50" spans="1:2" x14ac:dyDescent="0.2">
      <c r="A50" s="28"/>
      <c r="B50" s="111"/>
    </row>
    <row r="51" spans="1:2" x14ac:dyDescent="0.2">
      <c r="A51" s="28"/>
      <c r="B51" s="111"/>
    </row>
    <row r="52" spans="1:2" x14ac:dyDescent="0.2">
      <c r="A52" s="28"/>
      <c r="B52" s="111"/>
    </row>
    <row r="53" spans="1:2" x14ac:dyDescent="0.2">
      <c r="A53" s="28"/>
      <c r="B53" s="111"/>
    </row>
    <row r="54" spans="1:2" x14ac:dyDescent="0.2">
      <c r="A54" s="28"/>
      <c r="B54" s="111"/>
    </row>
    <row r="55" spans="1:2" x14ac:dyDescent="0.2">
      <c r="A55" s="28"/>
      <c r="B55" s="111"/>
    </row>
    <row r="56" spans="1:2" x14ac:dyDescent="0.2">
      <c r="A56" s="28"/>
      <c r="B56" s="111"/>
    </row>
    <row r="57" spans="1:2" x14ac:dyDescent="0.2">
      <c r="A57" s="28"/>
      <c r="B57" s="111"/>
    </row>
    <row r="58" spans="1:2" x14ac:dyDescent="0.2">
      <c r="A58" s="28"/>
      <c r="B58" s="111"/>
    </row>
    <row r="59" spans="1:2" x14ac:dyDescent="0.2">
      <c r="A59" s="28"/>
      <c r="B59" s="111"/>
    </row>
    <row r="60" spans="1:2" x14ac:dyDescent="0.2">
      <c r="A60" s="28"/>
      <c r="B60" s="111"/>
    </row>
    <row r="61" spans="1:2" x14ac:dyDescent="0.2">
      <c r="A61" s="28"/>
      <c r="B61" s="111"/>
    </row>
    <row r="62" spans="1:2" x14ac:dyDescent="0.2">
      <c r="A62" s="28"/>
      <c r="B62" s="111"/>
    </row>
    <row r="63" spans="1:2" x14ac:dyDescent="0.2">
      <c r="A63" s="28"/>
      <c r="B63" s="111"/>
    </row>
    <row r="64" spans="1:2" x14ac:dyDescent="0.2">
      <c r="A64" s="28"/>
      <c r="B64" s="111"/>
    </row>
    <row r="65" spans="1:2" x14ac:dyDescent="0.2">
      <c r="A65" s="28"/>
      <c r="B65" s="111"/>
    </row>
    <row r="66" spans="1:2" x14ac:dyDescent="0.2">
      <c r="A66" s="28"/>
      <c r="B66" s="111"/>
    </row>
    <row r="67" spans="1:2" x14ac:dyDescent="0.2">
      <c r="A67" s="28"/>
      <c r="B67" s="111"/>
    </row>
    <row r="68" spans="1:2" x14ac:dyDescent="0.2">
      <c r="A68" s="28"/>
      <c r="B68" s="100"/>
    </row>
    <row r="69" spans="1:2" x14ac:dyDescent="0.2">
      <c r="A69" s="28"/>
      <c r="B69" s="100"/>
    </row>
    <row r="70" spans="1:2" x14ac:dyDescent="0.2">
      <c r="A70" s="28"/>
      <c r="B70" s="100"/>
    </row>
    <row r="71" spans="1:2" x14ac:dyDescent="0.2">
      <c r="A71" s="28"/>
      <c r="B71" s="100"/>
    </row>
    <row r="72" spans="1:2" x14ac:dyDescent="0.2">
      <c r="A72" s="28"/>
      <c r="B72" s="100"/>
    </row>
    <row r="73" spans="1:2" x14ac:dyDescent="0.2">
      <c r="A73" s="28"/>
      <c r="B73" s="100"/>
    </row>
    <row r="74" spans="1:2" x14ac:dyDescent="0.2">
      <c r="A74" s="28"/>
      <c r="B74" s="100"/>
    </row>
    <row r="75" spans="1:2" x14ac:dyDescent="0.2">
      <c r="A75" s="28"/>
      <c r="B75" s="100"/>
    </row>
    <row r="76" spans="1:2" x14ac:dyDescent="0.2">
      <c r="A76" s="28"/>
      <c r="B76" s="100"/>
    </row>
    <row r="77" spans="1:2" x14ac:dyDescent="0.2">
      <c r="A77" s="28"/>
      <c r="B77" s="100"/>
    </row>
    <row r="78" spans="1:2" x14ac:dyDescent="0.2">
      <c r="A78" s="28"/>
      <c r="B78" s="100"/>
    </row>
    <row r="79" spans="1:2" x14ac:dyDescent="0.2">
      <c r="A79" s="28"/>
      <c r="B79" s="100"/>
    </row>
    <row r="80" spans="1:2" x14ac:dyDescent="0.2">
      <c r="A80" s="28"/>
      <c r="B80" s="100"/>
    </row>
    <row r="81" spans="1:2" x14ac:dyDescent="0.2">
      <c r="A81" s="28"/>
      <c r="B81" s="100"/>
    </row>
    <row r="82" spans="1:2" x14ac:dyDescent="0.2">
      <c r="A82" s="28"/>
      <c r="B82" s="100"/>
    </row>
    <row r="83" spans="1:2" x14ac:dyDescent="0.2">
      <c r="A83" s="28"/>
      <c r="B83" s="100"/>
    </row>
    <row r="84" spans="1:2" x14ac:dyDescent="0.2">
      <c r="A84" s="28"/>
      <c r="B84" s="100"/>
    </row>
    <row r="85" spans="1:2" x14ac:dyDescent="0.2">
      <c r="A85" s="28"/>
      <c r="B85" s="100"/>
    </row>
    <row r="86" spans="1:2" x14ac:dyDescent="0.2">
      <c r="A86" s="28"/>
      <c r="B86" s="100"/>
    </row>
    <row r="87" spans="1:2" x14ac:dyDescent="0.2">
      <c r="A87" s="28"/>
      <c r="B87" s="100"/>
    </row>
    <row r="88" spans="1:2" x14ac:dyDescent="0.2">
      <c r="A88" s="28"/>
      <c r="B88" s="100"/>
    </row>
    <row r="89" spans="1:2" x14ac:dyDescent="0.2">
      <c r="A89" s="28"/>
      <c r="B89" s="100"/>
    </row>
    <row r="90" spans="1:2" x14ac:dyDescent="0.2">
      <c r="A90" s="28"/>
      <c r="B90" s="100"/>
    </row>
    <row r="91" spans="1:2" x14ac:dyDescent="0.2">
      <c r="A91" s="28"/>
      <c r="B91" s="100"/>
    </row>
    <row r="92" spans="1:2" x14ac:dyDescent="0.2">
      <c r="A92" s="28"/>
      <c r="B92" s="100"/>
    </row>
    <row r="93" spans="1:2" x14ac:dyDescent="0.2">
      <c r="A93" s="28"/>
      <c r="B93" s="100"/>
    </row>
    <row r="94" spans="1:2" x14ac:dyDescent="0.2">
      <c r="A94" s="28"/>
      <c r="B94" s="100"/>
    </row>
    <row r="95" spans="1:2" x14ac:dyDescent="0.2">
      <c r="A95" s="28"/>
      <c r="B95" s="100"/>
    </row>
  </sheetData>
  <conditionalFormatting sqref="C2:C11">
    <cfRule type="colorScale" priority="48">
      <colorScale>
        <cfvo type="min"/>
        <cfvo type="percentile" val="50"/>
        <cfvo type="max"/>
        <color rgb="FFF8696B"/>
        <color rgb="FFFFEB84"/>
        <color rgb="FF63BE7B"/>
      </colorScale>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86"/>
  <sheetViews>
    <sheetView workbookViewId="0">
      <selection activeCell="G10" sqref="G10"/>
    </sheetView>
  </sheetViews>
  <sheetFormatPr defaultColWidth="9.140625" defaultRowHeight="14.25" x14ac:dyDescent="0.2"/>
  <cols>
    <col min="1" max="1" width="10.5703125" style="4" customWidth="1"/>
    <col min="2" max="2" width="73.140625" style="103" customWidth="1"/>
    <col min="3" max="3" width="10.85546875" style="133" customWidth="1"/>
    <col min="4" max="16384" width="9.140625" style="4"/>
  </cols>
  <sheetData>
    <row r="1" spans="1:3" ht="30" x14ac:dyDescent="0.2">
      <c r="A1" s="94" t="s">
        <v>22</v>
      </c>
      <c r="B1" s="95" t="s">
        <v>41</v>
      </c>
      <c r="C1" s="88" t="s">
        <v>199</v>
      </c>
    </row>
    <row r="2" spans="1:3" ht="63.75" customHeight="1" x14ac:dyDescent="0.2">
      <c r="A2" s="96">
        <v>1</v>
      </c>
      <c r="B2" s="123" t="s">
        <v>182</v>
      </c>
      <c r="C2" s="129" t="s">
        <v>318</v>
      </c>
    </row>
    <row r="3" spans="1:3" ht="63.75" customHeight="1" x14ac:dyDescent="0.2">
      <c r="A3" s="96">
        <v>2</v>
      </c>
      <c r="B3" s="123" t="s">
        <v>183</v>
      </c>
      <c r="C3" s="129" t="s">
        <v>319</v>
      </c>
    </row>
    <row r="4" spans="1:3" ht="63.75" customHeight="1" x14ac:dyDescent="0.2">
      <c r="A4" s="96">
        <v>3</v>
      </c>
      <c r="B4" s="123" t="s">
        <v>184</v>
      </c>
      <c r="C4" s="129" t="s">
        <v>294</v>
      </c>
    </row>
    <row r="5" spans="1:3" ht="63.75" customHeight="1" x14ac:dyDescent="0.2">
      <c r="A5" s="96">
        <v>4</v>
      </c>
      <c r="B5" s="123" t="s">
        <v>185</v>
      </c>
      <c r="C5" s="129" t="s">
        <v>294</v>
      </c>
    </row>
    <row r="6" spans="1:3" ht="63.75" customHeight="1" x14ac:dyDescent="0.2">
      <c r="A6" s="96">
        <v>5</v>
      </c>
      <c r="B6" s="123" t="s">
        <v>231</v>
      </c>
      <c r="C6" s="129" t="s">
        <v>320</v>
      </c>
    </row>
    <row r="7" spans="1:3" ht="63.75" customHeight="1" x14ac:dyDescent="0.2">
      <c r="A7" s="96">
        <v>6</v>
      </c>
      <c r="B7" s="123" t="s">
        <v>186</v>
      </c>
      <c r="C7" s="129" t="s">
        <v>321</v>
      </c>
    </row>
    <row r="8" spans="1:3" ht="63.75" customHeight="1" x14ac:dyDescent="0.2">
      <c r="A8" s="96">
        <v>7</v>
      </c>
      <c r="B8" s="123" t="s">
        <v>187</v>
      </c>
      <c r="C8" s="129" t="s">
        <v>322</v>
      </c>
    </row>
    <row r="9" spans="1:3" ht="63.75" customHeight="1" x14ac:dyDescent="0.2">
      <c r="A9" s="96">
        <v>8</v>
      </c>
      <c r="B9" s="123" t="s">
        <v>232</v>
      </c>
      <c r="C9" s="129" t="s">
        <v>212</v>
      </c>
    </row>
    <row r="10" spans="1:3" ht="63.75" customHeight="1" x14ac:dyDescent="0.2">
      <c r="A10" s="96">
        <v>9</v>
      </c>
      <c r="B10" s="123" t="s">
        <v>188</v>
      </c>
      <c r="C10" s="129" t="s">
        <v>210</v>
      </c>
    </row>
    <row r="11" spans="1:3" ht="63.75" customHeight="1" x14ac:dyDescent="0.2">
      <c r="A11" s="96">
        <v>10</v>
      </c>
      <c r="B11" s="123" t="s">
        <v>189</v>
      </c>
      <c r="C11" s="129"/>
    </row>
    <row r="12" spans="1:3" ht="63.75" customHeight="1" x14ac:dyDescent="0.2">
      <c r="A12" s="96">
        <v>11</v>
      </c>
      <c r="B12" s="97" t="s">
        <v>190</v>
      </c>
      <c r="C12" s="129" t="s">
        <v>319</v>
      </c>
    </row>
    <row r="13" spans="1:3" ht="15" customHeight="1" x14ac:dyDescent="0.2">
      <c r="A13" s="93"/>
      <c r="B13" s="4"/>
      <c r="C13" s="134"/>
    </row>
    <row r="14" spans="1:3" ht="15" customHeight="1" x14ac:dyDescent="0.2">
      <c r="B14" s="4"/>
    </row>
    <row r="15" spans="1:3" ht="15" customHeight="1" x14ac:dyDescent="0.2">
      <c r="A15" s="28"/>
      <c r="B15" s="4"/>
    </row>
    <row r="16" spans="1:3" ht="15" customHeight="1" x14ac:dyDescent="0.2">
      <c r="B16" s="4"/>
    </row>
    <row r="17" spans="1:2" ht="15" customHeight="1" x14ac:dyDescent="0.2">
      <c r="A17" s="28"/>
      <c r="B17" s="4"/>
    </row>
    <row r="18" spans="1:2" ht="15" customHeight="1" x14ac:dyDescent="0.2">
      <c r="A18" s="28"/>
      <c r="B18" s="4"/>
    </row>
    <row r="19" spans="1:2" ht="15" customHeight="1" x14ac:dyDescent="0.2">
      <c r="A19" s="28"/>
      <c r="B19" s="4"/>
    </row>
    <row r="20" spans="1:2" ht="15" customHeight="1" x14ac:dyDescent="0.2">
      <c r="A20" s="28"/>
      <c r="B20" s="4"/>
    </row>
    <row r="21" spans="1:2" ht="15" customHeight="1" x14ac:dyDescent="0.2">
      <c r="A21" s="28"/>
      <c r="B21" s="4"/>
    </row>
    <row r="22" spans="1:2" x14ac:dyDescent="0.2">
      <c r="A22" s="28"/>
      <c r="B22" s="111"/>
    </row>
    <row r="23" spans="1:2" x14ac:dyDescent="0.2">
      <c r="A23" s="28"/>
      <c r="B23" s="111"/>
    </row>
    <row r="24" spans="1:2" x14ac:dyDescent="0.2">
      <c r="A24" s="28"/>
      <c r="B24" s="111"/>
    </row>
    <row r="25" spans="1:2" x14ac:dyDescent="0.2">
      <c r="A25" s="28"/>
      <c r="B25" s="111"/>
    </row>
    <row r="26" spans="1:2" x14ac:dyDescent="0.2">
      <c r="A26" s="28"/>
      <c r="B26" s="111"/>
    </row>
    <row r="27" spans="1:2" x14ac:dyDescent="0.2">
      <c r="A27" s="28"/>
      <c r="B27" s="111"/>
    </row>
    <row r="28" spans="1:2" x14ac:dyDescent="0.2">
      <c r="A28" s="28"/>
      <c r="B28" s="111"/>
    </row>
    <row r="29" spans="1:2" x14ac:dyDescent="0.2">
      <c r="A29" s="28"/>
      <c r="B29" s="111"/>
    </row>
    <row r="30" spans="1:2" x14ac:dyDescent="0.2">
      <c r="A30" s="28"/>
      <c r="B30" s="111"/>
    </row>
    <row r="31" spans="1:2" x14ac:dyDescent="0.2">
      <c r="A31" s="28"/>
      <c r="B31" s="111"/>
    </row>
    <row r="32" spans="1:2" x14ac:dyDescent="0.2">
      <c r="A32" s="28"/>
      <c r="B32" s="111"/>
    </row>
    <row r="33" spans="1:2" x14ac:dyDescent="0.2">
      <c r="A33" s="28"/>
      <c r="B33" s="111"/>
    </row>
    <row r="34" spans="1:2" x14ac:dyDescent="0.2">
      <c r="A34" s="28"/>
      <c r="B34" s="111"/>
    </row>
    <row r="35" spans="1:2" x14ac:dyDescent="0.2">
      <c r="A35" s="28"/>
      <c r="B35" s="111"/>
    </row>
    <row r="36" spans="1:2" x14ac:dyDescent="0.2">
      <c r="A36" s="28"/>
      <c r="B36" s="111"/>
    </row>
    <row r="37" spans="1:2" x14ac:dyDescent="0.2">
      <c r="A37" s="28"/>
      <c r="B37" s="111"/>
    </row>
    <row r="38" spans="1:2" x14ac:dyDescent="0.2">
      <c r="A38" s="28"/>
      <c r="B38" s="111"/>
    </row>
    <row r="39" spans="1:2" x14ac:dyDescent="0.2">
      <c r="A39" s="28"/>
      <c r="B39" s="111"/>
    </row>
    <row r="40" spans="1:2" x14ac:dyDescent="0.2">
      <c r="A40" s="28"/>
      <c r="B40" s="111"/>
    </row>
    <row r="41" spans="1:2" x14ac:dyDescent="0.2">
      <c r="A41" s="28"/>
      <c r="B41" s="111"/>
    </row>
    <row r="42" spans="1:2" x14ac:dyDescent="0.2">
      <c r="A42" s="28"/>
      <c r="B42" s="111"/>
    </row>
    <row r="43" spans="1:2" x14ac:dyDescent="0.2">
      <c r="A43" s="28"/>
      <c r="B43" s="111"/>
    </row>
    <row r="44" spans="1:2" x14ac:dyDescent="0.2">
      <c r="A44" s="28"/>
      <c r="B44" s="111"/>
    </row>
    <row r="45" spans="1:2" x14ac:dyDescent="0.2">
      <c r="A45" s="28"/>
      <c r="B45" s="111"/>
    </row>
    <row r="46" spans="1:2" x14ac:dyDescent="0.2">
      <c r="A46" s="28"/>
      <c r="B46" s="111"/>
    </row>
    <row r="47" spans="1:2" x14ac:dyDescent="0.2">
      <c r="A47" s="28"/>
      <c r="B47" s="111"/>
    </row>
    <row r="48" spans="1:2" x14ac:dyDescent="0.2">
      <c r="A48" s="28"/>
      <c r="B48" s="111"/>
    </row>
    <row r="49" spans="1:2" x14ac:dyDescent="0.2">
      <c r="A49" s="28"/>
      <c r="B49" s="111"/>
    </row>
    <row r="50" spans="1:2" x14ac:dyDescent="0.2">
      <c r="A50" s="28"/>
      <c r="B50" s="111"/>
    </row>
    <row r="51" spans="1:2" x14ac:dyDescent="0.2">
      <c r="A51" s="28"/>
      <c r="B51" s="111"/>
    </row>
    <row r="52" spans="1:2" x14ac:dyDescent="0.2">
      <c r="A52" s="28"/>
      <c r="B52" s="111"/>
    </row>
    <row r="53" spans="1:2" x14ac:dyDescent="0.2">
      <c r="A53" s="28"/>
      <c r="B53" s="111"/>
    </row>
    <row r="54" spans="1:2" x14ac:dyDescent="0.2">
      <c r="A54" s="28"/>
      <c r="B54" s="111"/>
    </row>
    <row r="55" spans="1:2" x14ac:dyDescent="0.2">
      <c r="A55" s="28"/>
      <c r="B55" s="111"/>
    </row>
    <row r="56" spans="1:2" x14ac:dyDescent="0.2">
      <c r="A56" s="28"/>
      <c r="B56" s="111"/>
    </row>
    <row r="57" spans="1:2" x14ac:dyDescent="0.2">
      <c r="A57" s="28"/>
      <c r="B57" s="111"/>
    </row>
    <row r="58" spans="1:2" x14ac:dyDescent="0.2">
      <c r="A58" s="28"/>
      <c r="B58" s="111"/>
    </row>
    <row r="59" spans="1:2" x14ac:dyDescent="0.2">
      <c r="A59" s="28"/>
      <c r="B59" s="100"/>
    </row>
    <row r="60" spans="1:2" x14ac:dyDescent="0.2">
      <c r="A60" s="28"/>
      <c r="B60" s="100"/>
    </row>
    <row r="61" spans="1:2" x14ac:dyDescent="0.2">
      <c r="A61" s="28"/>
      <c r="B61" s="100"/>
    </row>
    <row r="62" spans="1:2" x14ac:dyDescent="0.2">
      <c r="A62" s="28"/>
      <c r="B62" s="100"/>
    </row>
    <row r="63" spans="1:2" x14ac:dyDescent="0.2">
      <c r="A63" s="28"/>
      <c r="B63" s="100"/>
    </row>
    <row r="64" spans="1:2" x14ac:dyDescent="0.2">
      <c r="A64" s="28"/>
      <c r="B64" s="100"/>
    </row>
    <row r="65" spans="1:2" x14ac:dyDescent="0.2">
      <c r="A65" s="28"/>
      <c r="B65" s="100"/>
    </row>
    <row r="66" spans="1:2" x14ac:dyDescent="0.2">
      <c r="A66" s="28"/>
      <c r="B66" s="100"/>
    </row>
    <row r="67" spans="1:2" x14ac:dyDescent="0.2">
      <c r="A67" s="28"/>
      <c r="B67" s="100"/>
    </row>
    <row r="68" spans="1:2" x14ac:dyDescent="0.2">
      <c r="A68" s="28"/>
      <c r="B68" s="100"/>
    </row>
    <row r="69" spans="1:2" x14ac:dyDescent="0.2">
      <c r="A69" s="28"/>
      <c r="B69" s="100"/>
    </row>
    <row r="70" spans="1:2" x14ac:dyDescent="0.2">
      <c r="A70" s="28"/>
      <c r="B70" s="100"/>
    </row>
    <row r="71" spans="1:2" x14ac:dyDescent="0.2">
      <c r="A71" s="28"/>
      <c r="B71" s="100"/>
    </row>
    <row r="72" spans="1:2" x14ac:dyDescent="0.2">
      <c r="A72" s="28"/>
      <c r="B72" s="100"/>
    </row>
    <row r="73" spans="1:2" x14ac:dyDescent="0.2">
      <c r="A73" s="28"/>
      <c r="B73" s="100"/>
    </row>
    <row r="74" spans="1:2" x14ac:dyDescent="0.2">
      <c r="A74" s="28"/>
      <c r="B74" s="100"/>
    </row>
    <row r="75" spans="1:2" x14ac:dyDescent="0.2">
      <c r="A75" s="28"/>
      <c r="B75" s="100"/>
    </row>
    <row r="76" spans="1:2" x14ac:dyDescent="0.2">
      <c r="A76" s="28"/>
      <c r="B76" s="100"/>
    </row>
    <row r="77" spans="1:2" x14ac:dyDescent="0.2">
      <c r="A77" s="28"/>
      <c r="B77" s="100"/>
    </row>
    <row r="78" spans="1:2" x14ac:dyDescent="0.2">
      <c r="A78" s="28"/>
      <c r="B78" s="100"/>
    </row>
    <row r="79" spans="1:2" x14ac:dyDescent="0.2">
      <c r="A79" s="28"/>
      <c r="B79" s="100"/>
    </row>
    <row r="80" spans="1:2" x14ac:dyDescent="0.2">
      <c r="A80" s="28"/>
      <c r="B80" s="100"/>
    </row>
    <row r="81" spans="1:2" x14ac:dyDescent="0.2">
      <c r="A81" s="28"/>
      <c r="B81" s="100"/>
    </row>
    <row r="82" spans="1:2" x14ac:dyDescent="0.2">
      <c r="A82" s="28"/>
      <c r="B82" s="100"/>
    </row>
    <row r="83" spans="1:2" x14ac:dyDescent="0.2">
      <c r="A83" s="28"/>
      <c r="B83" s="100"/>
    </row>
    <row r="84" spans="1:2" x14ac:dyDescent="0.2">
      <c r="A84" s="28"/>
      <c r="B84" s="100"/>
    </row>
    <row r="85" spans="1:2" x14ac:dyDescent="0.2">
      <c r="A85" s="28"/>
      <c r="B85" s="100"/>
    </row>
    <row r="86" spans="1:2" x14ac:dyDescent="0.2">
      <c r="A86" s="28"/>
      <c r="B86" s="100"/>
    </row>
  </sheetData>
  <conditionalFormatting sqref="C2:C13">
    <cfRule type="colorScale" priority="51">
      <colorScale>
        <cfvo type="min"/>
        <cfvo type="percentile" val="50"/>
        <cfvo type="max"/>
        <color rgb="FFF8696B"/>
        <color rgb="FFFFEB84"/>
        <color rgb="FF63BE7B"/>
      </colorScale>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36"/>
  <sheetViews>
    <sheetView workbookViewId="0">
      <selection activeCell="L8" sqref="L8"/>
    </sheetView>
  </sheetViews>
  <sheetFormatPr defaultColWidth="9.140625" defaultRowHeight="14.25" x14ac:dyDescent="0.2"/>
  <cols>
    <col min="1" max="1" width="10.7109375" style="4" customWidth="1"/>
    <col min="2" max="2" width="73.140625" style="103" customWidth="1"/>
    <col min="3" max="3" width="10.85546875" style="11" customWidth="1"/>
    <col min="4" max="16384" width="9.140625" style="4"/>
  </cols>
  <sheetData>
    <row r="1" spans="1:3" ht="42.75" customHeight="1" x14ac:dyDescent="0.2">
      <c r="A1" s="94" t="s">
        <v>22</v>
      </c>
      <c r="B1" s="95" t="s">
        <v>41</v>
      </c>
      <c r="C1" s="89" t="s">
        <v>199</v>
      </c>
    </row>
    <row r="2" spans="1:3" ht="63.75" customHeight="1" x14ac:dyDescent="0.2">
      <c r="A2" s="96">
        <v>1</v>
      </c>
      <c r="B2" s="97" t="s">
        <v>191</v>
      </c>
      <c r="C2" s="129"/>
    </row>
    <row r="3" spans="1:3" ht="63.75" customHeight="1" x14ac:dyDescent="0.2">
      <c r="A3" s="96">
        <v>2</v>
      </c>
      <c r="B3" s="97" t="s">
        <v>192</v>
      </c>
      <c r="C3" s="129"/>
    </row>
    <row r="4" spans="1:3" ht="63.75" customHeight="1" x14ac:dyDescent="0.2">
      <c r="A4" s="96">
        <v>3</v>
      </c>
      <c r="B4" s="97" t="s">
        <v>193</v>
      </c>
      <c r="C4" s="129" t="s">
        <v>323</v>
      </c>
    </row>
    <row r="5" spans="1:3" ht="63.75" customHeight="1" x14ac:dyDescent="0.2">
      <c r="A5" s="96">
        <v>4</v>
      </c>
      <c r="B5" s="97" t="s">
        <v>194</v>
      </c>
      <c r="C5" s="129" t="s">
        <v>323</v>
      </c>
    </row>
    <row r="6" spans="1:3" ht="63.75" customHeight="1" x14ac:dyDescent="0.2">
      <c r="A6" s="96">
        <v>5</v>
      </c>
      <c r="B6" s="97" t="s">
        <v>195</v>
      </c>
      <c r="C6" s="129" t="s">
        <v>208</v>
      </c>
    </row>
    <row r="7" spans="1:3" ht="63.75" customHeight="1" x14ac:dyDescent="0.2">
      <c r="A7" s="96">
        <v>6</v>
      </c>
      <c r="B7" s="98" t="s">
        <v>196</v>
      </c>
      <c r="C7" s="129" t="s">
        <v>324</v>
      </c>
    </row>
    <row r="8" spans="1:3" ht="63.75" customHeight="1" x14ac:dyDescent="0.2">
      <c r="A8" s="96">
        <v>7</v>
      </c>
      <c r="B8" s="97" t="s">
        <v>197</v>
      </c>
      <c r="C8" s="129" t="s">
        <v>235</v>
      </c>
    </row>
    <row r="9" spans="1:3" ht="63.75" customHeight="1" x14ac:dyDescent="0.2">
      <c r="A9" s="96">
        <v>8</v>
      </c>
      <c r="B9" s="97" t="s">
        <v>198</v>
      </c>
      <c r="C9" s="129" t="s">
        <v>235</v>
      </c>
    </row>
    <row r="10" spans="1:3" ht="15" customHeight="1" x14ac:dyDescent="0.2">
      <c r="B10" s="4"/>
    </row>
    <row r="11" spans="1:3" x14ac:dyDescent="0.2">
      <c r="A11" s="28"/>
      <c r="B11" s="4"/>
    </row>
    <row r="12" spans="1:3" x14ac:dyDescent="0.2">
      <c r="A12" s="28"/>
      <c r="B12" s="4"/>
    </row>
    <row r="13" spans="1:3" x14ac:dyDescent="0.2">
      <c r="A13" s="28"/>
      <c r="B13" s="4"/>
    </row>
    <row r="14" spans="1:3" x14ac:dyDescent="0.2">
      <c r="A14" s="28"/>
      <c r="B14" s="4"/>
    </row>
    <row r="15" spans="1:3" x14ac:dyDescent="0.2">
      <c r="A15" s="28"/>
      <c r="B15" s="4"/>
    </row>
    <row r="16" spans="1:3" x14ac:dyDescent="0.2">
      <c r="A16" s="28"/>
      <c r="B16" s="100"/>
    </row>
    <row r="17" spans="1:2" x14ac:dyDescent="0.2">
      <c r="A17" s="28"/>
      <c r="B17" s="100"/>
    </row>
    <row r="18" spans="1:2" x14ac:dyDescent="0.2">
      <c r="A18" s="28"/>
      <c r="B18" s="100"/>
    </row>
    <row r="19" spans="1:2" x14ac:dyDescent="0.2">
      <c r="A19" s="28"/>
      <c r="B19" s="100"/>
    </row>
    <row r="20" spans="1:2" x14ac:dyDescent="0.2">
      <c r="A20" s="28"/>
      <c r="B20" s="100"/>
    </row>
    <row r="21" spans="1:2" x14ac:dyDescent="0.2">
      <c r="A21" s="28"/>
      <c r="B21" s="100"/>
    </row>
    <row r="22" spans="1:2" x14ac:dyDescent="0.2">
      <c r="A22" s="28"/>
      <c r="B22" s="100"/>
    </row>
    <row r="23" spans="1:2" x14ac:dyDescent="0.2">
      <c r="A23" s="28"/>
      <c r="B23" s="100"/>
    </row>
    <row r="24" spans="1:2" x14ac:dyDescent="0.2">
      <c r="A24" s="28"/>
      <c r="B24" s="100"/>
    </row>
    <row r="25" spans="1:2" x14ac:dyDescent="0.2">
      <c r="A25" s="28"/>
      <c r="B25" s="100"/>
    </row>
    <row r="26" spans="1:2" x14ac:dyDescent="0.2">
      <c r="A26" s="28"/>
      <c r="B26" s="100"/>
    </row>
    <row r="27" spans="1:2" x14ac:dyDescent="0.2">
      <c r="A27" s="28"/>
      <c r="B27" s="100"/>
    </row>
    <row r="28" spans="1:2" x14ac:dyDescent="0.2">
      <c r="A28" s="28"/>
      <c r="B28" s="100"/>
    </row>
    <row r="29" spans="1:2" x14ac:dyDescent="0.2">
      <c r="A29" s="28"/>
      <c r="B29" s="100"/>
    </row>
    <row r="30" spans="1:2" x14ac:dyDescent="0.2">
      <c r="A30" s="28"/>
      <c r="B30" s="100"/>
    </row>
    <row r="31" spans="1:2" x14ac:dyDescent="0.2">
      <c r="A31" s="28"/>
      <c r="B31" s="100"/>
    </row>
    <row r="32" spans="1:2" x14ac:dyDescent="0.2">
      <c r="A32" s="28"/>
      <c r="B32" s="100"/>
    </row>
    <row r="33" spans="1:2" x14ac:dyDescent="0.2">
      <c r="A33" s="28"/>
      <c r="B33" s="100"/>
    </row>
    <row r="34" spans="1:2" x14ac:dyDescent="0.2">
      <c r="A34" s="28"/>
      <c r="B34" s="100"/>
    </row>
    <row r="35" spans="1:2" x14ac:dyDescent="0.2">
      <c r="A35" s="28"/>
      <c r="B35" s="100"/>
    </row>
    <row r="36" spans="1:2" x14ac:dyDescent="0.2">
      <c r="A36" s="28"/>
      <c r="B36" s="100"/>
    </row>
  </sheetData>
  <conditionalFormatting sqref="C2:C9">
    <cfRule type="colorScale" priority="55">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245"/>
  <sheetViews>
    <sheetView workbookViewId="0">
      <selection activeCell="B10" sqref="B10"/>
    </sheetView>
  </sheetViews>
  <sheetFormatPr defaultColWidth="9.140625" defaultRowHeight="14.25" x14ac:dyDescent="0.2"/>
  <cols>
    <col min="1" max="1" width="10.5703125" style="4" customWidth="1"/>
    <col min="2" max="2" width="73.140625" style="103" customWidth="1"/>
    <col min="3" max="3" width="10.85546875" style="105" customWidth="1"/>
    <col min="4" max="16384" width="9.140625" style="4"/>
  </cols>
  <sheetData>
    <row r="1" spans="1:3" ht="42.75" customHeight="1" x14ac:dyDescent="0.2">
      <c r="A1" s="94" t="s">
        <v>22</v>
      </c>
      <c r="B1" s="95" t="s">
        <v>41</v>
      </c>
      <c r="C1" s="88" t="s">
        <v>199</v>
      </c>
    </row>
    <row r="2" spans="1:3" ht="63.75" customHeight="1" x14ac:dyDescent="0.2">
      <c r="A2" s="96">
        <v>1</v>
      </c>
      <c r="B2" s="97" t="s">
        <v>42</v>
      </c>
      <c r="C2" s="104" t="s">
        <v>203</v>
      </c>
    </row>
    <row r="3" spans="1:3" ht="63.75" customHeight="1" x14ac:dyDescent="0.2">
      <c r="A3" s="96">
        <v>2</v>
      </c>
      <c r="B3" s="97" t="s">
        <v>200</v>
      </c>
      <c r="C3" s="104" t="s">
        <v>204</v>
      </c>
    </row>
    <row r="4" spans="1:3" ht="63.75" customHeight="1" x14ac:dyDescent="0.2">
      <c r="A4" s="96">
        <v>3</v>
      </c>
      <c r="B4" s="97" t="s">
        <v>43</v>
      </c>
      <c r="C4" s="104" t="s">
        <v>205</v>
      </c>
    </row>
    <row r="5" spans="1:3" ht="63.75" customHeight="1" x14ac:dyDescent="0.2">
      <c r="A5" s="96">
        <v>4</v>
      </c>
      <c r="B5" s="97" t="s">
        <v>201</v>
      </c>
      <c r="C5" s="104" t="s">
        <v>206</v>
      </c>
    </row>
    <row r="6" spans="1:3" ht="63.75" customHeight="1" x14ac:dyDescent="0.2">
      <c r="A6" s="96">
        <v>5</v>
      </c>
      <c r="B6" s="97" t="s">
        <v>202</v>
      </c>
      <c r="C6" s="104" t="s">
        <v>203</v>
      </c>
    </row>
    <row r="7" spans="1:3" ht="63.75" customHeight="1" x14ac:dyDescent="0.2">
      <c r="A7" s="96">
        <v>6</v>
      </c>
      <c r="B7" s="97" t="s">
        <v>44</v>
      </c>
      <c r="C7" s="104" t="s">
        <v>207</v>
      </c>
    </row>
    <row r="8" spans="1:3" ht="63.75" customHeight="1" x14ac:dyDescent="0.2">
      <c r="A8" s="96">
        <v>7</v>
      </c>
      <c r="B8" s="98" t="s">
        <v>45</v>
      </c>
      <c r="C8" s="104" t="s">
        <v>208</v>
      </c>
    </row>
    <row r="9" spans="1:3" ht="63.75" customHeight="1" x14ac:dyDescent="0.2">
      <c r="A9" s="96">
        <v>8</v>
      </c>
      <c r="B9" s="97" t="s">
        <v>46</v>
      </c>
      <c r="C9" s="104" t="s">
        <v>212</v>
      </c>
    </row>
    <row r="10" spans="1:3" ht="63.75" customHeight="1" x14ac:dyDescent="0.2">
      <c r="A10" s="96">
        <v>9</v>
      </c>
      <c r="B10" s="97" t="s">
        <v>47</v>
      </c>
      <c r="C10" s="104" t="s">
        <v>213</v>
      </c>
    </row>
    <row r="11" spans="1:3" ht="63.75" customHeight="1" x14ac:dyDescent="0.2">
      <c r="A11" s="96">
        <v>10</v>
      </c>
      <c r="B11" s="97" t="s">
        <v>48</v>
      </c>
      <c r="C11" s="104" t="s">
        <v>214</v>
      </c>
    </row>
    <row r="12" spans="1:3" ht="63.75" customHeight="1" x14ac:dyDescent="0.2">
      <c r="A12" s="96">
        <v>11</v>
      </c>
      <c r="B12" s="97" t="s">
        <v>49</v>
      </c>
      <c r="C12" s="104" t="s">
        <v>215</v>
      </c>
    </row>
    <row r="13" spans="1:3" ht="63.75" customHeight="1" x14ac:dyDescent="0.2">
      <c r="A13" s="96">
        <v>12</v>
      </c>
      <c r="B13" s="97" t="s">
        <v>50</v>
      </c>
      <c r="C13" s="104" t="s">
        <v>216</v>
      </c>
    </row>
    <row r="14" spans="1:3" ht="63.75" customHeight="1" x14ac:dyDescent="0.2">
      <c r="A14" s="96">
        <v>13</v>
      </c>
      <c r="B14" s="97" t="s">
        <v>51</v>
      </c>
      <c r="C14" s="104" t="s">
        <v>217</v>
      </c>
    </row>
    <row r="15" spans="1:3" ht="63.75" customHeight="1" x14ac:dyDescent="0.2">
      <c r="A15" s="96">
        <v>14</v>
      </c>
      <c r="B15" s="97" t="s">
        <v>52</v>
      </c>
      <c r="C15" s="104" t="s">
        <v>218</v>
      </c>
    </row>
    <row r="16" spans="1:3" ht="63.75" customHeight="1" x14ac:dyDescent="0.2">
      <c r="A16" s="96">
        <v>15</v>
      </c>
      <c r="B16" s="97" t="s">
        <v>53</v>
      </c>
      <c r="C16" s="104" t="s">
        <v>219</v>
      </c>
    </row>
    <row r="17" spans="1:3" ht="63.75" customHeight="1" x14ac:dyDescent="0.2">
      <c r="A17" s="96">
        <v>16</v>
      </c>
      <c r="B17" s="97" t="s">
        <v>54</v>
      </c>
      <c r="C17" s="104" t="s">
        <v>220</v>
      </c>
    </row>
    <row r="18" spans="1:3" ht="63.75" customHeight="1" x14ac:dyDescent="0.2">
      <c r="A18" s="96">
        <v>17</v>
      </c>
      <c r="B18" s="97" t="s">
        <v>55</v>
      </c>
      <c r="C18" s="104" t="s">
        <v>221</v>
      </c>
    </row>
    <row r="19" spans="1:3" ht="63.75" customHeight="1" x14ac:dyDescent="0.2">
      <c r="A19" s="96">
        <v>18</v>
      </c>
      <c r="B19" s="97" t="s">
        <v>56</v>
      </c>
      <c r="C19" s="104" t="s">
        <v>222</v>
      </c>
    </row>
    <row r="20" spans="1:3" ht="63.75" customHeight="1" x14ac:dyDescent="0.2">
      <c r="A20" s="96">
        <v>19</v>
      </c>
      <c r="B20" s="97" t="s">
        <v>57</v>
      </c>
      <c r="C20" s="104" t="s">
        <v>223</v>
      </c>
    </row>
    <row r="21" spans="1:3" ht="63.75" customHeight="1" x14ac:dyDescent="0.2">
      <c r="A21" s="96">
        <v>20</v>
      </c>
      <c r="B21" s="98" t="s">
        <v>58</v>
      </c>
      <c r="C21" s="104" t="s">
        <v>224</v>
      </c>
    </row>
    <row r="22" spans="1:3" ht="63.75" customHeight="1" x14ac:dyDescent="0.2">
      <c r="A22" s="96">
        <v>21</v>
      </c>
      <c r="B22" s="97" t="s">
        <v>59</v>
      </c>
      <c r="C22" s="104" t="s">
        <v>225</v>
      </c>
    </row>
    <row r="23" spans="1:3" ht="63.75" customHeight="1" x14ac:dyDescent="0.2">
      <c r="A23" s="96">
        <v>22</v>
      </c>
      <c r="B23" s="97" t="s">
        <v>60</v>
      </c>
      <c r="C23" s="104" t="s">
        <v>226</v>
      </c>
    </row>
    <row r="24" spans="1:3" ht="63.75" customHeight="1" x14ac:dyDescent="0.2">
      <c r="A24" s="96">
        <v>23</v>
      </c>
      <c r="B24" s="97" t="s">
        <v>61</v>
      </c>
      <c r="C24" s="104" t="s">
        <v>227</v>
      </c>
    </row>
    <row r="25" spans="1:3" ht="63.75" customHeight="1" x14ac:dyDescent="0.2">
      <c r="A25" s="91">
        <v>24</v>
      </c>
      <c r="B25" s="97" t="s">
        <v>62</v>
      </c>
      <c r="C25" s="104" t="s">
        <v>228</v>
      </c>
    </row>
    <row r="26" spans="1:3" ht="15" customHeight="1" x14ac:dyDescent="0.2">
      <c r="A26" s="93"/>
      <c r="B26" s="99"/>
    </row>
    <row r="27" spans="1:3" ht="15" customHeight="1" x14ac:dyDescent="0.2">
      <c r="A27" s="93"/>
      <c r="B27" s="99"/>
    </row>
    <row r="28" spans="1:3" x14ac:dyDescent="0.2">
      <c r="A28" s="93"/>
      <c r="B28" s="100"/>
      <c r="C28" s="106"/>
    </row>
    <row r="29" spans="1:3" x14ac:dyDescent="0.2">
      <c r="A29" s="93"/>
      <c r="B29" s="100"/>
      <c r="C29" s="106"/>
    </row>
    <row r="30" spans="1:3" x14ac:dyDescent="0.2">
      <c r="A30" s="28"/>
      <c r="B30" s="100"/>
      <c r="C30" s="106"/>
    </row>
    <row r="31" spans="1:3" x14ac:dyDescent="0.2">
      <c r="A31" s="28"/>
      <c r="B31" s="100"/>
    </row>
    <row r="32" spans="1:3" x14ac:dyDescent="0.2">
      <c r="A32" s="28"/>
      <c r="B32" s="100"/>
    </row>
    <row r="33" spans="1:2" ht="15" customHeight="1" x14ac:dyDescent="0.2">
      <c r="A33" s="28"/>
      <c r="B33" s="99"/>
    </row>
    <row r="34" spans="1:2" x14ac:dyDescent="0.2">
      <c r="A34" s="28"/>
      <c r="B34" s="100"/>
    </row>
    <row r="35" spans="1:2" x14ac:dyDescent="0.2">
      <c r="A35" s="28"/>
      <c r="B35" s="100"/>
    </row>
    <row r="36" spans="1:2" x14ac:dyDescent="0.2">
      <c r="A36" s="28"/>
      <c r="B36" s="100"/>
    </row>
    <row r="37" spans="1:2" x14ac:dyDescent="0.2">
      <c r="B37" s="100"/>
    </row>
    <row r="38" spans="1:2" x14ac:dyDescent="0.2">
      <c r="B38" s="100"/>
    </row>
    <row r="39" spans="1:2" ht="15" customHeight="1" x14ac:dyDescent="0.2">
      <c r="B39" s="99"/>
    </row>
    <row r="40" spans="1:2" x14ac:dyDescent="0.2">
      <c r="B40" s="101"/>
    </row>
    <row r="41" spans="1:2" x14ac:dyDescent="0.2">
      <c r="B41" s="101"/>
    </row>
    <row r="42" spans="1:2" x14ac:dyDescent="0.2">
      <c r="B42" s="101"/>
    </row>
    <row r="43" spans="1:2" x14ac:dyDescent="0.2">
      <c r="B43" s="101"/>
    </row>
    <row r="44" spans="1:2" x14ac:dyDescent="0.2">
      <c r="B44" s="101"/>
    </row>
    <row r="45" spans="1:2" ht="15" customHeight="1" x14ac:dyDescent="0.2">
      <c r="B45" s="99"/>
    </row>
    <row r="46" spans="1:2" x14ac:dyDescent="0.2">
      <c r="B46" s="100"/>
    </row>
    <row r="47" spans="1:2" x14ac:dyDescent="0.2">
      <c r="B47" s="100"/>
    </row>
    <row r="48" spans="1:2" x14ac:dyDescent="0.2">
      <c r="B48" s="100"/>
    </row>
    <row r="49" spans="2:2" x14ac:dyDescent="0.2">
      <c r="B49" s="100"/>
    </row>
    <row r="50" spans="2:2" x14ac:dyDescent="0.2">
      <c r="B50" s="100"/>
    </row>
    <row r="51" spans="2:2" ht="15" customHeight="1" x14ac:dyDescent="0.2">
      <c r="B51" s="99"/>
    </row>
    <row r="52" spans="2:2" x14ac:dyDescent="0.2">
      <c r="B52" s="100"/>
    </row>
    <row r="53" spans="2:2" x14ac:dyDescent="0.2">
      <c r="B53" s="100"/>
    </row>
    <row r="54" spans="2:2" x14ac:dyDescent="0.2">
      <c r="B54" s="100"/>
    </row>
    <row r="55" spans="2:2" x14ac:dyDescent="0.2">
      <c r="B55" s="100"/>
    </row>
    <row r="56" spans="2:2" x14ac:dyDescent="0.2">
      <c r="B56" s="100"/>
    </row>
    <row r="57" spans="2:2" ht="15" customHeight="1" x14ac:dyDescent="0.2">
      <c r="B57" s="99"/>
    </row>
    <row r="58" spans="2:2" x14ac:dyDescent="0.2">
      <c r="B58" s="100"/>
    </row>
    <row r="59" spans="2:2" x14ac:dyDescent="0.2">
      <c r="B59" s="100"/>
    </row>
    <row r="60" spans="2:2" x14ac:dyDescent="0.2">
      <c r="B60" s="100"/>
    </row>
    <row r="61" spans="2:2" x14ac:dyDescent="0.2">
      <c r="B61" s="100"/>
    </row>
    <row r="62" spans="2:2" x14ac:dyDescent="0.2">
      <c r="B62" s="100"/>
    </row>
    <row r="63" spans="2:2" ht="15" customHeight="1" x14ac:dyDescent="0.2">
      <c r="B63" s="99"/>
    </row>
    <row r="64" spans="2:2" x14ac:dyDescent="0.2">
      <c r="B64" s="100"/>
    </row>
    <row r="65" spans="2:2" x14ac:dyDescent="0.2">
      <c r="B65" s="100"/>
    </row>
    <row r="66" spans="2:2" x14ac:dyDescent="0.2">
      <c r="B66" s="100"/>
    </row>
    <row r="67" spans="2:2" x14ac:dyDescent="0.2">
      <c r="B67" s="100"/>
    </row>
    <row r="68" spans="2:2" x14ac:dyDescent="0.2">
      <c r="B68" s="100"/>
    </row>
    <row r="69" spans="2:2" ht="15" customHeight="1" x14ac:dyDescent="0.2">
      <c r="B69" s="99"/>
    </row>
    <row r="70" spans="2:2" x14ac:dyDescent="0.2">
      <c r="B70" s="100"/>
    </row>
    <row r="71" spans="2:2" x14ac:dyDescent="0.2">
      <c r="B71" s="100"/>
    </row>
    <row r="72" spans="2:2" x14ac:dyDescent="0.2">
      <c r="B72" s="100"/>
    </row>
    <row r="73" spans="2:2" x14ac:dyDescent="0.2">
      <c r="B73" s="100"/>
    </row>
    <row r="74" spans="2:2" x14ac:dyDescent="0.2">
      <c r="B74" s="100"/>
    </row>
    <row r="75" spans="2:2" ht="15" customHeight="1" x14ac:dyDescent="0.2">
      <c r="B75" s="99"/>
    </row>
    <row r="76" spans="2:2" x14ac:dyDescent="0.2">
      <c r="B76" s="100"/>
    </row>
    <row r="77" spans="2:2" x14ac:dyDescent="0.2">
      <c r="B77" s="100"/>
    </row>
    <row r="78" spans="2:2" x14ac:dyDescent="0.2">
      <c r="B78" s="100"/>
    </row>
    <row r="79" spans="2:2" x14ac:dyDescent="0.2">
      <c r="B79" s="100"/>
    </row>
    <row r="80" spans="2:2" x14ac:dyDescent="0.2">
      <c r="B80" s="100"/>
    </row>
    <row r="81" spans="2:2" ht="15" customHeight="1" x14ac:dyDescent="0.2">
      <c r="B81" s="99"/>
    </row>
    <row r="82" spans="2:2" ht="15" customHeight="1" x14ac:dyDescent="0.2">
      <c r="B82" s="99"/>
    </row>
    <row r="83" spans="2:2" ht="15" customHeight="1" x14ac:dyDescent="0.2">
      <c r="B83" s="100"/>
    </row>
    <row r="84" spans="2:2" ht="15" customHeight="1" x14ac:dyDescent="0.2">
      <c r="B84" s="100"/>
    </row>
    <row r="85" spans="2:2" ht="15" customHeight="1" x14ac:dyDescent="0.2">
      <c r="B85" s="100"/>
    </row>
    <row r="86" spans="2:2" ht="15" customHeight="1" x14ac:dyDescent="0.2">
      <c r="B86" s="100"/>
    </row>
    <row r="87" spans="2:2" ht="15" customHeight="1" x14ac:dyDescent="0.2">
      <c r="B87" s="99"/>
    </row>
    <row r="88" spans="2:2" x14ac:dyDescent="0.2">
      <c r="B88" s="100"/>
    </row>
    <row r="89" spans="2:2" x14ac:dyDescent="0.2">
      <c r="B89" s="100"/>
    </row>
    <row r="90" spans="2:2" x14ac:dyDescent="0.2">
      <c r="B90" s="100"/>
    </row>
    <row r="91" spans="2:2" x14ac:dyDescent="0.2">
      <c r="B91" s="100"/>
    </row>
    <row r="92" spans="2:2" x14ac:dyDescent="0.2">
      <c r="B92" s="100"/>
    </row>
    <row r="93" spans="2:2" ht="15" customHeight="1" x14ac:dyDescent="0.2">
      <c r="B93" s="99"/>
    </row>
    <row r="94" spans="2:2" x14ac:dyDescent="0.2">
      <c r="B94" s="100"/>
    </row>
    <row r="95" spans="2:2" x14ac:dyDescent="0.2">
      <c r="B95" s="100"/>
    </row>
    <row r="96" spans="2:2" x14ac:dyDescent="0.2">
      <c r="B96" s="100"/>
    </row>
    <row r="97" spans="2:2" x14ac:dyDescent="0.2">
      <c r="B97" s="100"/>
    </row>
    <row r="98" spans="2:2" x14ac:dyDescent="0.2">
      <c r="B98" s="100"/>
    </row>
    <row r="99" spans="2:2" ht="15" customHeight="1" x14ac:dyDescent="0.2">
      <c r="B99" s="99"/>
    </row>
    <row r="100" spans="2:2" x14ac:dyDescent="0.2">
      <c r="B100" s="100"/>
    </row>
    <row r="101" spans="2:2" x14ac:dyDescent="0.2">
      <c r="B101" s="100"/>
    </row>
    <row r="102" spans="2:2" x14ac:dyDescent="0.2">
      <c r="B102" s="100"/>
    </row>
    <row r="103" spans="2:2" x14ac:dyDescent="0.2">
      <c r="B103" s="100"/>
    </row>
    <row r="104" spans="2:2" x14ac:dyDescent="0.2">
      <c r="B104" s="100"/>
    </row>
    <row r="105" spans="2:2" ht="15" customHeight="1" x14ac:dyDescent="0.2">
      <c r="B105" s="99"/>
    </row>
    <row r="106" spans="2:2" x14ac:dyDescent="0.2">
      <c r="B106" s="100"/>
    </row>
    <row r="107" spans="2:2" x14ac:dyDescent="0.2">
      <c r="B107" s="100"/>
    </row>
    <row r="108" spans="2:2" x14ac:dyDescent="0.2">
      <c r="B108" s="100"/>
    </row>
    <row r="109" spans="2:2" x14ac:dyDescent="0.2">
      <c r="B109" s="100"/>
    </row>
    <row r="110" spans="2:2" x14ac:dyDescent="0.2">
      <c r="B110" s="100"/>
    </row>
    <row r="111" spans="2:2" ht="15" customHeight="1" x14ac:dyDescent="0.2">
      <c r="B111" s="99"/>
    </row>
    <row r="112" spans="2:2" x14ac:dyDescent="0.2">
      <c r="B112" s="101"/>
    </row>
    <row r="113" spans="1:2" x14ac:dyDescent="0.2">
      <c r="B113" s="101"/>
    </row>
    <row r="114" spans="1:2" x14ac:dyDescent="0.2">
      <c r="B114" s="101"/>
    </row>
    <row r="115" spans="1:2" x14ac:dyDescent="0.2">
      <c r="B115" s="101"/>
    </row>
    <row r="116" spans="1:2" x14ac:dyDescent="0.2">
      <c r="B116" s="101"/>
    </row>
    <row r="117" spans="1:2" ht="15" customHeight="1" x14ac:dyDescent="0.2">
      <c r="B117" s="99"/>
    </row>
    <row r="118" spans="1:2" x14ac:dyDescent="0.2">
      <c r="B118" s="100"/>
    </row>
    <row r="119" spans="1:2" x14ac:dyDescent="0.2">
      <c r="B119" s="100"/>
    </row>
    <row r="120" spans="1:2" x14ac:dyDescent="0.2">
      <c r="B120" s="100"/>
    </row>
    <row r="121" spans="1:2" x14ac:dyDescent="0.2">
      <c r="B121" s="100"/>
    </row>
    <row r="122" spans="1:2" x14ac:dyDescent="0.2">
      <c r="B122" s="100"/>
    </row>
    <row r="123" spans="1:2" ht="15" customHeight="1" x14ac:dyDescent="0.2">
      <c r="B123" s="102"/>
    </row>
    <row r="124" spans="1:2" x14ac:dyDescent="0.2">
      <c r="B124" s="102"/>
    </row>
    <row r="125" spans="1:2" x14ac:dyDescent="0.2">
      <c r="B125" s="102"/>
    </row>
    <row r="126" spans="1:2" x14ac:dyDescent="0.2">
      <c r="A126" s="28"/>
      <c r="B126" s="100"/>
    </row>
    <row r="127" spans="1:2" x14ac:dyDescent="0.2">
      <c r="A127" s="28"/>
      <c r="B127" s="100"/>
    </row>
    <row r="128" spans="1:2" x14ac:dyDescent="0.2">
      <c r="A128" s="28"/>
      <c r="B128" s="100"/>
    </row>
    <row r="129" spans="1:2" ht="15" customHeight="1" x14ac:dyDescent="0.2">
      <c r="A129" s="28"/>
      <c r="B129" s="99"/>
    </row>
    <row r="130" spans="1:2" x14ac:dyDescent="0.2">
      <c r="A130" s="28"/>
      <c r="B130" s="100"/>
    </row>
    <row r="131" spans="1:2" x14ac:dyDescent="0.2">
      <c r="A131" s="28"/>
      <c r="B131" s="100"/>
    </row>
    <row r="132" spans="1:2" x14ac:dyDescent="0.2">
      <c r="A132" s="28"/>
      <c r="B132" s="100"/>
    </row>
    <row r="133" spans="1:2" x14ac:dyDescent="0.2">
      <c r="A133" s="28"/>
      <c r="B133" s="100"/>
    </row>
    <row r="134" spans="1:2" x14ac:dyDescent="0.2">
      <c r="A134" s="28"/>
      <c r="B134" s="100"/>
    </row>
    <row r="135" spans="1:2" ht="15" customHeight="1" x14ac:dyDescent="0.2">
      <c r="A135" s="28"/>
      <c r="B135" s="99"/>
    </row>
    <row r="136" spans="1:2" x14ac:dyDescent="0.2">
      <c r="A136" s="28"/>
      <c r="B136" s="100"/>
    </row>
    <row r="137" spans="1:2" x14ac:dyDescent="0.2">
      <c r="A137" s="28"/>
      <c r="B137" s="100"/>
    </row>
    <row r="138" spans="1:2" x14ac:dyDescent="0.2">
      <c r="A138" s="28"/>
      <c r="B138" s="100"/>
    </row>
    <row r="139" spans="1:2" x14ac:dyDescent="0.2">
      <c r="A139" s="28"/>
      <c r="B139" s="100"/>
    </row>
    <row r="140" spans="1:2" x14ac:dyDescent="0.2">
      <c r="A140" s="28"/>
      <c r="B140" s="100"/>
    </row>
    <row r="141" spans="1:2" x14ac:dyDescent="0.2">
      <c r="B141" s="100"/>
    </row>
    <row r="142" spans="1:2" x14ac:dyDescent="0.2">
      <c r="B142" s="100"/>
    </row>
    <row r="143" spans="1:2" x14ac:dyDescent="0.2">
      <c r="B143" s="100"/>
    </row>
    <row r="144" spans="1:2" x14ac:dyDescent="0.2">
      <c r="B144" s="100"/>
    </row>
    <row r="145" spans="1:2" x14ac:dyDescent="0.2">
      <c r="B145" s="100"/>
    </row>
    <row r="146" spans="1:2" x14ac:dyDescent="0.2">
      <c r="A146" s="28"/>
      <c r="B146" s="100"/>
    </row>
    <row r="147" spans="1:2" x14ac:dyDescent="0.2">
      <c r="A147" s="28"/>
      <c r="B147" s="100"/>
    </row>
    <row r="148" spans="1:2" x14ac:dyDescent="0.2">
      <c r="A148" s="28"/>
      <c r="B148" s="100"/>
    </row>
    <row r="149" spans="1:2" x14ac:dyDescent="0.2">
      <c r="A149" s="28"/>
      <c r="B149" s="100"/>
    </row>
    <row r="150" spans="1:2" x14ac:dyDescent="0.2">
      <c r="A150" s="28"/>
      <c r="B150" s="100"/>
    </row>
    <row r="151" spans="1:2" x14ac:dyDescent="0.2">
      <c r="A151" s="28"/>
      <c r="B151" s="100"/>
    </row>
    <row r="152" spans="1:2" x14ac:dyDescent="0.2">
      <c r="A152" s="28"/>
      <c r="B152" s="100"/>
    </row>
    <row r="153" spans="1:2" x14ac:dyDescent="0.2">
      <c r="A153" s="28"/>
      <c r="B153" s="100"/>
    </row>
    <row r="154" spans="1:2" x14ac:dyDescent="0.2">
      <c r="A154" s="28"/>
      <c r="B154" s="100"/>
    </row>
    <row r="155" spans="1:2" x14ac:dyDescent="0.2">
      <c r="A155" s="28"/>
      <c r="B155" s="100"/>
    </row>
    <row r="156" spans="1:2" x14ac:dyDescent="0.2">
      <c r="A156" s="28"/>
      <c r="B156" s="100"/>
    </row>
    <row r="157" spans="1:2" x14ac:dyDescent="0.2">
      <c r="A157" s="28"/>
      <c r="B157" s="100"/>
    </row>
    <row r="158" spans="1:2" x14ac:dyDescent="0.2">
      <c r="A158" s="28"/>
      <c r="B158" s="100"/>
    </row>
    <row r="159" spans="1:2" x14ac:dyDescent="0.2">
      <c r="A159" s="28"/>
      <c r="B159" s="100"/>
    </row>
    <row r="160" spans="1:2" x14ac:dyDescent="0.2">
      <c r="A160" s="28"/>
      <c r="B160" s="100"/>
    </row>
    <row r="161" spans="1:2" x14ac:dyDescent="0.2">
      <c r="A161" s="28"/>
      <c r="B161" s="100"/>
    </row>
    <row r="162" spans="1:2" x14ac:dyDescent="0.2">
      <c r="A162" s="28"/>
      <c r="B162" s="100"/>
    </row>
    <row r="163" spans="1:2" x14ac:dyDescent="0.2">
      <c r="A163" s="28"/>
      <c r="B163" s="100"/>
    </row>
    <row r="164" spans="1:2" x14ac:dyDescent="0.2">
      <c r="A164" s="28"/>
      <c r="B164" s="100"/>
    </row>
    <row r="165" spans="1:2" x14ac:dyDescent="0.2">
      <c r="A165" s="28"/>
      <c r="B165" s="100"/>
    </row>
    <row r="166" spans="1:2" x14ac:dyDescent="0.2">
      <c r="A166" s="28"/>
      <c r="B166" s="100"/>
    </row>
    <row r="167" spans="1:2" x14ac:dyDescent="0.2">
      <c r="A167" s="28"/>
      <c r="B167" s="100"/>
    </row>
    <row r="168" spans="1:2" x14ac:dyDescent="0.2">
      <c r="A168" s="28"/>
      <c r="B168" s="100"/>
    </row>
    <row r="169" spans="1:2" x14ac:dyDescent="0.2">
      <c r="A169" s="28"/>
      <c r="B169" s="100"/>
    </row>
    <row r="170" spans="1:2" x14ac:dyDescent="0.2">
      <c r="A170" s="28"/>
      <c r="B170" s="100"/>
    </row>
    <row r="171" spans="1:2" x14ac:dyDescent="0.2">
      <c r="A171" s="28"/>
      <c r="B171" s="100"/>
    </row>
    <row r="172" spans="1:2" x14ac:dyDescent="0.2">
      <c r="A172" s="28"/>
      <c r="B172" s="100"/>
    </row>
    <row r="173" spans="1:2" x14ac:dyDescent="0.2">
      <c r="A173" s="28"/>
      <c r="B173" s="100"/>
    </row>
    <row r="174" spans="1:2" x14ac:dyDescent="0.2">
      <c r="A174" s="28"/>
      <c r="B174" s="100"/>
    </row>
    <row r="175" spans="1:2" x14ac:dyDescent="0.2">
      <c r="A175" s="28"/>
      <c r="B175" s="100"/>
    </row>
    <row r="176" spans="1:2" x14ac:dyDescent="0.2">
      <c r="A176" s="28"/>
      <c r="B176" s="100"/>
    </row>
    <row r="177" spans="1:2" x14ac:dyDescent="0.2">
      <c r="A177" s="28"/>
      <c r="B177" s="100"/>
    </row>
    <row r="178" spans="1:2" x14ac:dyDescent="0.2">
      <c r="A178" s="28"/>
      <c r="B178" s="100"/>
    </row>
    <row r="179" spans="1:2" x14ac:dyDescent="0.2">
      <c r="A179" s="28"/>
      <c r="B179" s="100"/>
    </row>
    <row r="180" spans="1:2" x14ac:dyDescent="0.2">
      <c r="A180" s="28"/>
      <c r="B180" s="100"/>
    </row>
    <row r="181" spans="1:2" x14ac:dyDescent="0.2">
      <c r="A181" s="28"/>
      <c r="B181" s="100"/>
    </row>
    <row r="182" spans="1:2" x14ac:dyDescent="0.2">
      <c r="A182" s="28"/>
      <c r="B182" s="100"/>
    </row>
    <row r="183" spans="1:2" x14ac:dyDescent="0.2">
      <c r="A183" s="28"/>
      <c r="B183" s="100"/>
    </row>
    <row r="184" spans="1:2" x14ac:dyDescent="0.2">
      <c r="A184" s="28"/>
      <c r="B184" s="100"/>
    </row>
    <row r="185" spans="1:2" x14ac:dyDescent="0.2">
      <c r="A185" s="28"/>
      <c r="B185" s="100"/>
    </row>
    <row r="186" spans="1:2" x14ac:dyDescent="0.2">
      <c r="A186" s="28"/>
      <c r="B186" s="100"/>
    </row>
    <row r="187" spans="1:2" x14ac:dyDescent="0.2">
      <c r="A187" s="28"/>
      <c r="B187" s="100"/>
    </row>
    <row r="188" spans="1:2" x14ac:dyDescent="0.2">
      <c r="A188" s="28"/>
      <c r="B188" s="100"/>
    </row>
    <row r="189" spans="1:2" x14ac:dyDescent="0.2">
      <c r="A189" s="28"/>
      <c r="B189" s="100"/>
    </row>
    <row r="190" spans="1:2" x14ac:dyDescent="0.2">
      <c r="A190" s="28"/>
      <c r="B190" s="100"/>
    </row>
    <row r="191" spans="1:2" x14ac:dyDescent="0.2">
      <c r="A191" s="28"/>
      <c r="B191" s="100"/>
    </row>
    <row r="192" spans="1:2" x14ac:dyDescent="0.2">
      <c r="A192" s="28"/>
      <c r="B192" s="100"/>
    </row>
    <row r="193" spans="1:2" x14ac:dyDescent="0.2">
      <c r="A193" s="28"/>
      <c r="B193" s="100"/>
    </row>
    <row r="194" spans="1:2" x14ac:dyDescent="0.2">
      <c r="A194" s="28"/>
      <c r="B194" s="100"/>
    </row>
    <row r="195" spans="1:2" x14ac:dyDescent="0.2">
      <c r="A195" s="28"/>
      <c r="B195" s="100"/>
    </row>
    <row r="196" spans="1:2" x14ac:dyDescent="0.2">
      <c r="A196" s="28"/>
      <c r="B196" s="100"/>
    </row>
    <row r="197" spans="1:2" x14ac:dyDescent="0.2">
      <c r="A197" s="28"/>
      <c r="B197" s="100"/>
    </row>
    <row r="198" spans="1:2" x14ac:dyDescent="0.2">
      <c r="A198" s="28"/>
      <c r="B198" s="100"/>
    </row>
    <row r="199" spans="1:2" x14ac:dyDescent="0.2">
      <c r="A199" s="28"/>
      <c r="B199" s="100"/>
    </row>
    <row r="200" spans="1:2" x14ac:dyDescent="0.2">
      <c r="A200" s="28"/>
      <c r="B200" s="100"/>
    </row>
    <row r="201" spans="1:2" x14ac:dyDescent="0.2">
      <c r="A201" s="28"/>
      <c r="B201" s="100"/>
    </row>
    <row r="202" spans="1:2" x14ac:dyDescent="0.2">
      <c r="A202" s="28"/>
      <c r="B202" s="100"/>
    </row>
    <row r="203" spans="1:2" x14ac:dyDescent="0.2">
      <c r="A203" s="28"/>
      <c r="B203" s="100"/>
    </row>
    <row r="204" spans="1:2" x14ac:dyDescent="0.2">
      <c r="A204" s="28"/>
      <c r="B204" s="100"/>
    </row>
    <row r="205" spans="1:2" x14ac:dyDescent="0.2">
      <c r="A205" s="28"/>
      <c r="B205" s="100"/>
    </row>
    <row r="206" spans="1:2" x14ac:dyDescent="0.2">
      <c r="A206" s="28"/>
      <c r="B206" s="100"/>
    </row>
    <row r="207" spans="1:2" x14ac:dyDescent="0.2">
      <c r="A207" s="28"/>
      <c r="B207" s="100"/>
    </row>
    <row r="208" spans="1:2" x14ac:dyDescent="0.2">
      <c r="A208" s="28"/>
      <c r="B208" s="100"/>
    </row>
    <row r="209" spans="1:2" x14ac:dyDescent="0.2">
      <c r="A209" s="28"/>
      <c r="B209" s="100"/>
    </row>
    <row r="210" spans="1:2" x14ac:dyDescent="0.2">
      <c r="A210" s="28"/>
      <c r="B210" s="100"/>
    </row>
    <row r="211" spans="1:2" x14ac:dyDescent="0.2">
      <c r="A211" s="28"/>
      <c r="B211" s="100"/>
    </row>
    <row r="212" spans="1:2" x14ac:dyDescent="0.2">
      <c r="A212" s="28"/>
      <c r="B212" s="100"/>
    </row>
    <row r="213" spans="1:2" x14ac:dyDescent="0.2">
      <c r="A213" s="28"/>
      <c r="B213" s="100"/>
    </row>
    <row r="214" spans="1:2" x14ac:dyDescent="0.2">
      <c r="A214" s="28"/>
      <c r="B214" s="100"/>
    </row>
    <row r="215" spans="1:2" x14ac:dyDescent="0.2">
      <c r="A215" s="28"/>
      <c r="B215" s="100"/>
    </row>
    <row r="216" spans="1:2" x14ac:dyDescent="0.2">
      <c r="A216" s="28"/>
      <c r="B216" s="100"/>
    </row>
    <row r="217" spans="1:2" x14ac:dyDescent="0.2">
      <c r="A217" s="28"/>
      <c r="B217" s="100"/>
    </row>
    <row r="218" spans="1:2" x14ac:dyDescent="0.2">
      <c r="A218" s="28"/>
      <c r="B218" s="100"/>
    </row>
    <row r="219" spans="1:2" x14ac:dyDescent="0.2">
      <c r="A219" s="28"/>
      <c r="B219" s="100"/>
    </row>
    <row r="220" spans="1:2" x14ac:dyDescent="0.2">
      <c r="A220" s="28"/>
      <c r="B220" s="100"/>
    </row>
    <row r="221" spans="1:2" x14ac:dyDescent="0.2">
      <c r="A221" s="28"/>
      <c r="B221" s="100"/>
    </row>
    <row r="222" spans="1:2" x14ac:dyDescent="0.2">
      <c r="A222" s="28"/>
      <c r="B222" s="100"/>
    </row>
    <row r="223" spans="1:2" x14ac:dyDescent="0.2">
      <c r="A223" s="28"/>
      <c r="B223" s="100"/>
    </row>
    <row r="224" spans="1:2" x14ac:dyDescent="0.2">
      <c r="A224" s="28"/>
      <c r="B224" s="100"/>
    </row>
    <row r="225" spans="1:2" x14ac:dyDescent="0.2">
      <c r="A225" s="28"/>
      <c r="B225" s="100"/>
    </row>
    <row r="226" spans="1:2" x14ac:dyDescent="0.2">
      <c r="A226" s="28"/>
      <c r="B226" s="100"/>
    </row>
    <row r="227" spans="1:2" x14ac:dyDescent="0.2">
      <c r="A227" s="28"/>
      <c r="B227" s="100"/>
    </row>
    <row r="228" spans="1:2" x14ac:dyDescent="0.2">
      <c r="A228" s="28"/>
      <c r="B228" s="100"/>
    </row>
    <row r="229" spans="1:2" x14ac:dyDescent="0.2">
      <c r="A229" s="28"/>
      <c r="B229" s="100"/>
    </row>
    <row r="230" spans="1:2" x14ac:dyDescent="0.2">
      <c r="A230" s="28"/>
      <c r="B230" s="100"/>
    </row>
    <row r="231" spans="1:2" x14ac:dyDescent="0.2">
      <c r="A231" s="28"/>
      <c r="B231" s="100"/>
    </row>
    <row r="232" spans="1:2" x14ac:dyDescent="0.2">
      <c r="A232" s="28"/>
      <c r="B232" s="100"/>
    </row>
    <row r="233" spans="1:2" x14ac:dyDescent="0.2">
      <c r="A233" s="28"/>
      <c r="B233" s="100"/>
    </row>
    <row r="234" spans="1:2" x14ac:dyDescent="0.2">
      <c r="A234" s="28"/>
      <c r="B234" s="100"/>
    </row>
    <row r="235" spans="1:2" x14ac:dyDescent="0.2">
      <c r="A235" s="28"/>
      <c r="B235" s="100"/>
    </row>
    <row r="236" spans="1:2" x14ac:dyDescent="0.2">
      <c r="A236" s="28"/>
      <c r="B236" s="100"/>
    </row>
    <row r="237" spans="1:2" x14ac:dyDescent="0.2">
      <c r="A237" s="28"/>
      <c r="B237" s="100"/>
    </row>
    <row r="238" spans="1:2" x14ac:dyDescent="0.2">
      <c r="A238" s="28"/>
      <c r="B238" s="100"/>
    </row>
    <row r="239" spans="1:2" x14ac:dyDescent="0.2">
      <c r="A239" s="28"/>
      <c r="B239" s="100"/>
    </row>
    <row r="240" spans="1:2" x14ac:dyDescent="0.2">
      <c r="A240" s="28"/>
      <c r="B240" s="100"/>
    </row>
    <row r="241" spans="1:2" x14ac:dyDescent="0.2">
      <c r="A241" s="28"/>
      <c r="B241" s="100"/>
    </row>
    <row r="242" spans="1:2" x14ac:dyDescent="0.2">
      <c r="A242" s="28"/>
      <c r="B242" s="100"/>
    </row>
    <row r="243" spans="1:2" x14ac:dyDescent="0.2">
      <c r="A243" s="28"/>
      <c r="B243" s="100"/>
    </row>
    <row r="244" spans="1:2" x14ac:dyDescent="0.2">
      <c r="A244" s="28"/>
      <c r="B244" s="100"/>
    </row>
    <row r="245" spans="1:2" x14ac:dyDescent="0.2">
      <c r="A245" s="28"/>
      <c r="B245" s="10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C184"/>
  <sheetViews>
    <sheetView workbookViewId="0">
      <selection activeCell="H18" sqref="H18"/>
    </sheetView>
  </sheetViews>
  <sheetFormatPr defaultColWidth="9.140625" defaultRowHeight="14.25" x14ac:dyDescent="0.2"/>
  <cols>
    <col min="1" max="1" width="10.28515625" style="4" customWidth="1"/>
    <col min="2" max="2" width="73.140625" style="103" customWidth="1"/>
    <col min="3" max="3" width="10.85546875" style="105" customWidth="1"/>
    <col min="4" max="16384" width="9.140625" style="4"/>
  </cols>
  <sheetData>
    <row r="1" spans="1:3" ht="42.75" customHeight="1" x14ac:dyDescent="0.2">
      <c r="A1" s="94" t="s">
        <v>22</v>
      </c>
      <c r="B1" s="95" t="s">
        <v>41</v>
      </c>
      <c r="C1" s="89" t="s">
        <v>199</v>
      </c>
    </row>
    <row r="2" spans="1:3" ht="63.75" customHeight="1" x14ac:dyDescent="0.2">
      <c r="A2" s="96">
        <v>1</v>
      </c>
      <c r="B2" s="107" t="s">
        <v>63</v>
      </c>
      <c r="C2" s="104" t="s">
        <v>233</v>
      </c>
    </row>
    <row r="3" spans="1:3" ht="63.75" customHeight="1" x14ac:dyDescent="0.2">
      <c r="A3" s="96">
        <v>2</v>
      </c>
      <c r="B3" s="107" t="s">
        <v>64</v>
      </c>
      <c r="C3" s="104" t="s">
        <v>234</v>
      </c>
    </row>
    <row r="4" spans="1:3" ht="63.75" customHeight="1" x14ac:dyDescent="0.2">
      <c r="A4" s="96">
        <v>3</v>
      </c>
      <c r="B4" s="107" t="s">
        <v>65</v>
      </c>
      <c r="C4" s="104" t="s">
        <v>228</v>
      </c>
    </row>
    <row r="5" spans="1:3" ht="63.75" customHeight="1" x14ac:dyDescent="0.2">
      <c r="A5" s="96">
        <v>4</v>
      </c>
      <c r="B5" s="107" t="s">
        <v>66</v>
      </c>
      <c r="C5" s="104" t="s">
        <v>208</v>
      </c>
    </row>
    <row r="6" spans="1:3" ht="63.75" customHeight="1" x14ac:dyDescent="0.2">
      <c r="A6" s="96">
        <v>5</v>
      </c>
      <c r="B6" s="98" t="s">
        <v>67</v>
      </c>
      <c r="C6" s="104" t="s">
        <v>235</v>
      </c>
    </row>
    <row r="7" spans="1:3" ht="63.75" customHeight="1" x14ac:dyDescent="0.2">
      <c r="A7" s="96">
        <v>6</v>
      </c>
      <c r="B7" s="107" t="s">
        <v>68</v>
      </c>
      <c r="C7" s="104" t="s">
        <v>209</v>
      </c>
    </row>
    <row r="8" spans="1:3" ht="63.75" customHeight="1" x14ac:dyDescent="0.2">
      <c r="A8" s="96">
        <v>7</v>
      </c>
      <c r="B8" s="107" t="s">
        <v>69</v>
      </c>
      <c r="C8" s="104" t="s">
        <v>236</v>
      </c>
    </row>
    <row r="9" spans="1:3" ht="63.75" customHeight="1" x14ac:dyDescent="0.2">
      <c r="A9" s="96">
        <v>8</v>
      </c>
      <c r="B9" s="107" t="s">
        <v>70</v>
      </c>
      <c r="C9" s="104" t="s">
        <v>237</v>
      </c>
    </row>
    <row r="10" spans="1:3" ht="63.75" customHeight="1" x14ac:dyDescent="0.2">
      <c r="A10" s="96">
        <v>9</v>
      </c>
      <c r="B10" s="107" t="s">
        <v>71</v>
      </c>
      <c r="C10" s="104" t="s">
        <v>238</v>
      </c>
    </row>
    <row r="11" spans="1:3" ht="63.75" customHeight="1" x14ac:dyDescent="0.2">
      <c r="A11" s="96">
        <v>10</v>
      </c>
      <c r="B11" s="107" t="s">
        <v>72</v>
      </c>
      <c r="C11" s="104" t="s">
        <v>239</v>
      </c>
    </row>
    <row r="12" spans="1:3" ht="63.75" customHeight="1" x14ac:dyDescent="0.2">
      <c r="A12" s="96">
        <v>11</v>
      </c>
      <c r="B12" s="107" t="s">
        <v>73</v>
      </c>
      <c r="C12" s="104" t="s">
        <v>240</v>
      </c>
    </row>
    <row r="13" spans="1:3" ht="63.75" customHeight="1" x14ac:dyDescent="0.2">
      <c r="A13" s="96">
        <v>12</v>
      </c>
      <c r="B13" s="107" t="s">
        <v>74</v>
      </c>
      <c r="C13" s="104" t="s">
        <v>241</v>
      </c>
    </row>
    <row r="14" spans="1:3" ht="63.75" customHeight="1" x14ac:dyDescent="0.2">
      <c r="A14" s="96">
        <v>13</v>
      </c>
      <c r="B14" s="107" t="s">
        <v>75</v>
      </c>
      <c r="C14" s="104" t="s">
        <v>242</v>
      </c>
    </row>
    <row r="15" spans="1:3" ht="63.75" customHeight="1" x14ac:dyDescent="0.2">
      <c r="A15" s="96">
        <v>14</v>
      </c>
      <c r="B15" s="107" t="s">
        <v>76</v>
      </c>
      <c r="C15" s="104" t="s">
        <v>243</v>
      </c>
    </row>
    <row r="16" spans="1:3" ht="63.75" customHeight="1" x14ac:dyDescent="0.2">
      <c r="A16" s="96">
        <v>15</v>
      </c>
      <c r="B16" s="107" t="s">
        <v>77</v>
      </c>
      <c r="C16" s="104" t="s">
        <v>228</v>
      </c>
    </row>
    <row r="17" spans="1:3" ht="63.75" customHeight="1" x14ac:dyDescent="0.2">
      <c r="A17" s="96">
        <v>16</v>
      </c>
      <c r="B17" s="107" t="s">
        <v>78</v>
      </c>
      <c r="C17" s="104" t="s">
        <v>240</v>
      </c>
    </row>
    <row r="18" spans="1:3" ht="63.75" customHeight="1" x14ac:dyDescent="0.2">
      <c r="A18" s="96">
        <v>17</v>
      </c>
      <c r="B18" s="107" t="s">
        <v>79</v>
      </c>
      <c r="C18" s="104" t="s">
        <v>244</v>
      </c>
    </row>
    <row r="19" spans="1:3" ht="63.75" customHeight="1" x14ac:dyDescent="0.2">
      <c r="A19" s="108">
        <v>18</v>
      </c>
      <c r="B19" s="98" t="s">
        <v>80</v>
      </c>
      <c r="C19" s="104" t="s">
        <v>245</v>
      </c>
    </row>
    <row r="20" spans="1:3" ht="15" customHeight="1" x14ac:dyDescent="0.2">
      <c r="A20" s="109"/>
      <c r="B20" s="110"/>
    </row>
    <row r="21" spans="1:3" ht="15" customHeight="1" x14ac:dyDescent="0.2">
      <c r="A21" s="93"/>
      <c r="B21" s="101"/>
    </row>
    <row r="22" spans="1:3" ht="15" customHeight="1" x14ac:dyDescent="0.2">
      <c r="A22" s="93"/>
      <c r="B22" s="101"/>
    </row>
    <row r="23" spans="1:3" ht="15" customHeight="1" x14ac:dyDescent="0.2">
      <c r="A23" s="93"/>
      <c r="B23" s="101"/>
    </row>
    <row r="24" spans="1:3" ht="15" customHeight="1" x14ac:dyDescent="0.2">
      <c r="A24" s="93"/>
      <c r="B24" s="101"/>
    </row>
    <row r="25" spans="1:3" ht="15" customHeight="1" x14ac:dyDescent="0.2">
      <c r="A25" s="93"/>
      <c r="B25" s="101"/>
    </row>
    <row r="26" spans="1:3" ht="15" customHeight="1" x14ac:dyDescent="0.2">
      <c r="A26" s="93"/>
      <c r="B26" s="111"/>
    </row>
    <row r="27" spans="1:3" ht="15" customHeight="1" x14ac:dyDescent="0.2">
      <c r="A27" s="93"/>
      <c r="B27" s="101"/>
    </row>
    <row r="28" spans="1:3" x14ac:dyDescent="0.2">
      <c r="A28" s="93"/>
      <c r="B28" s="101"/>
      <c r="C28" s="106"/>
    </row>
    <row r="29" spans="1:3" x14ac:dyDescent="0.2">
      <c r="A29" s="93"/>
      <c r="B29" s="101"/>
      <c r="C29" s="106"/>
    </row>
    <row r="30" spans="1:3" x14ac:dyDescent="0.2">
      <c r="A30" s="28"/>
      <c r="B30" s="101"/>
      <c r="C30" s="106"/>
    </row>
    <row r="31" spans="1:3" x14ac:dyDescent="0.2">
      <c r="A31" s="28"/>
      <c r="B31" s="101"/>
    </row>
    <row r="32" spans="1:3" ht="15" customHeight="1" x14ac:dyDescent="0.2">
      <c r="A32" s="28"/>
      <c r="B32" s="110"/>
    </row>
    <row r="33" spans="2:2" x14ac:dyDescent="0.2">
      <c r="B33" s="111"/>
    </row>
    <row r="34" spans="2:2" ht="15" customHeight="1" x14ac:dyDescent="0.2">
      <c r="B34" s="111"/>
    </row>
    <row r="35" spans="2:2" ht="15" customHeight="1" x14ac:dyDescent="0.2">
      <c r="B35" s="111"/>
    </row>
    <row r="36" spans="2:2" ht="15" customHeight="1" x14ac:dyDescent="0.2">
      <c r="B36" s="111"/>
    </row>
    <row r="37" spans="2:2" ht="15" customHeight="1" x14ac:dyDescent="0.2">
      <c r="B37" s="111"/>
    </row>
    <row r="38" spans="2:2" ht="15" customHeight="1" x14ac:dyDescent="0.2">
      <c r="B38" s="111"/>
    </row>
    <row r="39" spans="2:2" ht="15" customHeight="1" x14ac:dyDescent="0.2">
      <c r="B39" s="111"/>
    </row>
    <row r="40" spans="2:2" ht="15" customHeight="1" x14ac:dyDescent="0.2">
      <c r="B40" s="111"/>
    </row>
    <row r="41" spans="2:2" ht="15" customHeight="1" x14ac:dyDescent="0.2">
      <c r="B41" s="111"/>
    </row>
    <row r="42" spans="2:2" ht="15" customHeight="1" x14ac:dyDescent="0.2">
      <c r="B42" s="111"/>
    </row>
    <row r="43" spans="2:2" ht="15" customHeight="1" x14ac:dyDescent="0.2">
      <c r="B43" s="111"/>
    </row>
    <row r="44" spans="2:2" ht="15" customHeight="1" x14ac:dyDescent="0.2">
      <c r="B44" s="111"/>
    </row>
    <row r="45" spans="2:2" x14ac:dyDescent="0.2">
      <c r="B45" s="111"/>
    </row>
    <row r="46" spans="2:2" x14ac:dyDescent="0.2">
      <c r="B46" s="111"/>
    </row>
    <row r="47" spans="2:2" x14ac:dyDescent="0.2">
      <c r="B47" s="111"/>
    </row>
    <row r="48" spans="2:2" x14ac:dyDescent="0.2">
      <c r="B48" s="111"/>
    </row>
    <row r="49" spans="2:2" x14ac:dyDescent="0.2">
      <c r="B49" s="111"/>
    </row>
    <row r="50" spans="2:2" ht="15" customHeight="1" x14ac:dyDescent="0.2">
      <c r="B50" s="111"/>
    </row>
    <row r="51" spans="2:2" x14ac:dyDescent="0.2">
      <c r="B51" s="111"/>
    </row>
    <row r="52" spans="2:2" x14ac:dyDescent="0.2">
      <c r="B52" s="111"/>
    </row>
    <row r="53" spans="2:2" x14ac:dyDescent="0.2">
      <c r="B53" s="111"/>
    </row>
    <row r="54" spans="2:2" x14ac:dyDescent="0.2">
      <c r="B54" s="111"/>
    </row>
    <row r="55" spans="2:2" x14ac:dyDescent="0.2">
      <c r="B55" s="111"/>
    </row>
    <row r="56" spans="2:2" ht="15" customHeight="1" x14ac:dyDescent="0.2">
      <c r="B56" s="111"/>
    </row>
    <row r="57" spans="2:2" x14ac:dyDescent="0.2">
      <c r="B57" s="111"/>
    </row>
    <row r="58" spans="2:2" x14ac:dyDescent="0.2">
      <c r="B58" s="111"/>
    </row>
    <row r="59" spans="2:2" x14ac:dyDescent="0.2">
      <c r="B59" s="111"/>
    </row>
    <row r="60" spans="2:2" x14ac:dyDescent="0.2">
      <c r="B60" s="111"/>
    </row>
    <row r="61" spans="2:2" x14ac:dyDescent="0.2">
      <c r="B61" s="111"/>
    </row>
    <row r="62" spans="2:2" ht="15" customHeight="1" x14ac:dyDescent="0.2">
      <c r="B62" s="111"/>
    </row>
    <row r="63" spans="2:2" x14ac:dyDescent="0.2">
      <c r="B63" s="111"/>
    </row>
    <row r="64" spans="2:2" x14ac:dyDescent="0.2">
      <c r="B64" s="111"/>
    </row>
    <row r="65" spans="1:2" x14ac:dyDescent="0.2">
      <c r="A65" s="28"/>
      <c r="B65" s="111"/>
    </row>
    <row r="66" spans="1:2" x14ac:dyDescent="0.2">
      <c r="A66" s="28"/>
      <c r="B66" s="111"/>
    </row>
    <row r="67" spans="1:2" x14ac:dyDescent="0.2">
      <c r="A67" s="28"/>
      <c r="B67" s="111"/>
    </row>
    <row r="68" spans="1:2" ht="15" customHeight="1" x14ac:dyDescent="0.2">
      <c r="A68" s="28"/>
      <c r="B68" s="111"/>
    </row>
    <row r="69" spans="1:2" x14ac:dyDescent="0.2">
      <c r="A69" s="28"/>
      <c r="B69" s="111"/>
    </row>
    <row r="70" spans="1:2" x14ac:dyDescent="0.2">
      <c r="A70" s="28"/>
      <c r="B70" s="111"/>
    </row>
    <row r="71" spans="1:2" x14ac:dyDescent="0.2">
      <c r="A71" s="28"/>
      <c r="B71" s="111"/>
    </row>
    <row r="72" spans="1:2" x14ac:dyDescent="0.2">
      <c r="A72" s="28"/>
      <c r="B72" s="111"/>
    </row>
    <row r="73" spans="1:2" x14ac:dyDescent="0.2">
      <c r="A73" s="28"/>
      <c r="B73" s="111"/>
    </row>
    <row r="74" spans="1:2" ht="15" customHeight="1" x14ac:dyDescent="0.2">
      <c r="A74" s="28"/>
      <c r="B74" s="111"/>
    </row>
    <row r="75" spans="1:2" x14ac:dyDescent="0.2">
      <c r="A75" s="28"/>
      <c r="B75" s="111"/>
    </row>
    <row r="76" spans="1:2" x14ac:dyDescent="0.2">
      <c r="A76" s="28"/>
      <c r="B76" s="111"/>
    </row>
    <row r="77" spans="1:2" x14ac:dyDescent="0.2">
      <c r="A77" s="28"/>
      <c r="B77" s="111"/>
    </row>
    <row r="78" spans="1:2" x14ac:dyDescent="0.2">
      <c r="A78" s="28"/>
      <c r="B78" s="111"/>
    </row>
    <row r="79" spans="1:2" x14ac:dyDescent="0.2">
      <c r="A79" s="28"/>
      <c r="B79" s="111"/>
    </row>
    <row r="80" spans="1:2" x14ac:dyDescent="0.2">
      <c r="B80" s="111"/>
    </row>
    <row r="81" spans="1:2" x14ac:dyDescent="0.2">
      <c r="B81" s="111"/>
    </row>
    <row r="82" spans="1:2" x14ac:dyDescent="0.2">
      <c r="B82" s="111"/>
    </row>
    <row r="83" spans="1:2" x14ac:dyDescent="0.2">
      <c r="B83" s="111"/>
    </row>
    <row r="84" spans="1:2" x14ac:dyDescent="0.2">
      <c r="B84" s="111"/>
    </row>
    <row r="85" spans="1:2" x14ac:dyDescent="0.2">
      <c r="A85" s="28"/>
      <c r="B85" s="111"/>
    </row>
    <row r="86" spans="1:2" x14ac:dyDescent="0.2">
      <c r="A86" s="28"/>
      <c r="B86" s="111"/>
    </row>
    <row r="87" spans="1:2" x14ac:dyDescent="0.2">
      <c r="A87" s="28"/>
      <c r="B87" s="111"/>
    </row>
    <row r="88" spans="1:2" x14ac:dyDescent="0.2">
      <c r="A88" s="28"/>
      <c r="B88" s="111"/>
    </row>
    <row r="89" spans="1:2" x14ac:dyDescent="0.2">
      <c r="A89" s="28"/>
      <c r="B89" s="111"/>
    </row>
    <row r="90" spans="1:2" x14ac:dyDescent="0.2">
      <c r="A90" s="28"/>
      <c r="B90" s="111"/>
    </row>
    <row r="91" spans="1:2" x14ac:dyDescent="0.2">
      <c r="A91" s="28"/>
      <c r="B91" s="111"/>
    </row>
    <row r="92" spans="1:2" x14ac:dyDescent="0.2">
      <c r="A92" s="28"/>
      <c r="B92" s="111"/>
    </row>
    <row r="93" spans="1:2" x14ac:dyDescent="0.2">
      <c r="A93" s="28"/>
      <c r="B93" s="111"/>
    </row>
    <row r="94" spans="1:2" x14ac:dyDescent="0.2">
      <c r="A94" s="28"/>
      <c r="B94" s="111"/>
    </row>
    <row r="95" spans="1:2" x14ac:dyDescent="0.2">
      <c r="A95" s="28"/>
      <c r="B95" s="111"/>
    </row>
    <row r="96" spans="1:2" x14ac:dyDescent="0.2">
      <c r="A96" s="28"/>
      <c r="B96" s="111"/>
    </row>
    <row r="97" spans="1:2" x14ac:dyDescent="0.2">
      <c r="A97" s="28"/>
      <c r="B97" s="111"/>
    </row>
    <row r="98" spans="1:2" x14ac:dyDescent="0.2">
      <c r="A98" s="28"/>
      <c r="B98" s="111"/>
    </row>
    <row r="99" spans="1:2" x14ac:dyDescent="0.2">
      <c r="A99" s="28"/>
      <c r="B99" s="111"/>
    </row>
    <row r="100" spans="1:2" x14ac:dyDescent="0.2">
      <c r="A100" s="28"/>
      <c r="B100" s="111"/>
    </row>
    <row r="101" spans="1:2" x14ac:dyDescent="0.2">
      <c r="A101" s="28"/>
      <c r="B101" s="111"/>
    </row>
    <row r="102" spans="1:2" x14ac:dyDescent="0.2">
      <c r="A102" s="28"/>
      <c r="B102" s="111"/>
    </row>
    <row r="103" spans="1:2" x14ac:dyDescent="0.2">
      <c r="A103" s="28"/>
      <c r="B103" s="111"/>
    </row>
    <row r="104" spans="1:2" x14ac:dyDescent="0.2">
      <c r="A104" s="28"/>
      <c r="B104" s="111"/>
    </row>
    <row r="105" spans="1:2" x14ac:dyDescent="0.2">
      <c r="A105" s="28"/>
      <c r="B105" s="111"/>
    </row>
    <row r="106" spans="1:2" x14ac:dyDescent="0.2">
      <c r="A106" s="28"/>
      <c r="B106" s="111"/>
    </row>
    <row r="107" spans="1:2" x14ac:dyDescent="0.2">
      <c r="A107" s="28"/>
      <c r="B107" s="111"/>
    </row>
    <row r="108" spans="1:2" x14ac:dyDescent="0.2">
      <c r="A108" s="28"/>
      <c r="B108" s="111"/>
    </row>
    <row r="109" spans="1:2" x14ac:dyDescent="0.2">
      <c r="A109" s="28"/>
      <c r="B109" s="111"/>
    </row>
    <row r="110" spans="1:2" x14ac:dyDescent="0.2">
      <c r="A110" s="28"/>
      <c r="B110" s="111"/>
    </row>
    <row r="111" spans="1:2" x14ac:dyDescent="0.2">
      <c r="A111" s="28"/>
      <c r="B111" s="111"/>
    </row>
    <row r="112" spans="1:2" x14ac:dyDescent="0.2">
      <c r="A112" s="28"/>
      <c r="B112" s="111"/>
    </row>
    <row r="113" spans="1:2" x14ac:dyDescent="0.2">
      <c r="A113" s="28"/>
      <c r="B113" s="111"/>
    </row>
    <row r="114" spans="1:2" x14ac:dyDescent="0.2">
      <c r="A114" s="28"/>
      <c r="B114" s="111"/>
    </row>
    <row r="115" spans="1:2" x14ac:dyDescent="0.2">
      <c r="A115" s="28"/>
      <c r="B115" s="111"/>
    </row>
    <row r="116" spans="1:2" x14ac:dyDescent="0.2">
      <c r="A116" s="28"/>
      <c r="B116" s="111"/>
    </row>
    <row r="117" spans="1:2" x14ac:dyDescent="0.2">
      <c r="A117" s="28"/>
      <c r="B117" s="111"/>
    </row>
    <row r="118" spans="1:2" x14ac:dyDescent="0.2">
      <c r="A118" s="28"/>
      <c r="B118" s="111"/>
    </row>
    <row r="119" spans="1:2" x14ac:dyDescent="0.2">
      <c r="A119" s="28"/>
      <c r="B119" s="111"/>
    </row>
    <row r="120" spans="1:2" x14ac:dyDescent="0.2">
      <c r="A120" s="28"/>
      <c r="B120" s="111"/>
    </row>
    <row r="121" spans="1:2" x14ac:dyDescent="0.2">
      <c r="A121" s="28"/>
      <c r="B121" s="111"/>
    </row>
    <row r="122" spans="1:2" x14ac:dyDescent="0.2">
      <c r="A122" s="28"/>
      <c r="B122" s="111"/>
    </row>
    <row r="123" spans="1:2" x14ac:dyDescent="0.2">
      <c r="A123" s="28"/>
      <c r="B123" s="111"/>
    </row>
    <row r="124" spans="1:2" x14ac:dyDescent="0.2">
      <c r="A124" s="28"/>
      <c r="B124" s="111"/>
    </row>
    <row r="125" spans="1:2" x14ac:dyDescent="0.2">
      <c r="A125" s="28"/>
      <c r="B125" s="111"/>
    </row>
    <row r="126" spans="1:2" x14ac:dyDescent="0.2">
      <c r="A126" s="28"/>
      <c r="B126" s="111"/>
    </row>
    <row r="127" spans="1:2" x14ac:dyDescent="0.2">
      <c r="A127" s="28"/>
      <c r="B127" s="111"/>
    </row>
    <row r="128" spans="1:2" x14ac:dyDescent="0.2">
      <c r="A128" s="28"/>
      <c r="B128" s="111"/>
    </row>
    <row r="129" spans="1:2" x14ac:dyDescent="0.2">
      <c r="A129" s="28"/>
      <c r="B129" s="111"/>
    </row>
    <row r="130" spans="1:2" x14ac:dyDescent="0.2">
      <c r="A130" s="28"/>
      <c r="B130" s="111"/>
    </row>
    <row r="131" spans="1:2" x14ac:dyDescent="0.2">
      <c r="A131" s="28"/>
      <c r="B131" s="111"/>
    </row>
    <row r="132" spans="1:2" x14ac:dyDescent="0.2">
      <c r="A132" s="28"/>
      <c r="B132" s="111"/>
    </row>
    <row r="133" spans="1:2" x14ac:dyDescent="0.2">
      <c r="A133" s="28"/>
      <c r="B133" s="111"/>
    </row>
    <row r="134" spans="1:2" x14ac:dyDescent="0.2">
      <c r="A134" s="28"/>
      <c r="B134" s="111"/>
    </row>
    <row r="135" spans="1:2" x14ac:dyDescent="0.2">
      <c r="A135" s="28"/>
      <c r="B135" s="111"/>
    </row>
    <row r="136" spans="1:2" x14ac:dyDescent="0.2">
      <c r="A136" s="28"/>
      <c r="B136" s="111"/>
    </row>
    <row r="137" spans="1:2" x14ac:dyDescent="0.2">
      <c r="A137" s="28"/>
      <c r="B137" s="111"/>
    </row>
    <row r="138" spans="1:2" x14ac:dyDescent="0.2">
      <c r="A138" s="28"/>
      <c r="B138" s="111"/>
    </row>
    <row r="139" spans="1:2" x14ac:dyDescent="0.2">
      <c r="A139" s="28"/>
      <c r="B139" s="111"/>
    </row>
    <row r="140" spans="1:2" x14ac:dyDescent="0.2">
      <c r="A140" s="28"/>
      <c r="B140" s="111"/>
    </row>
    <row r="141" spans="1:2" x14ac:dyDescent="0.2">
      <c r="A141" s="28"/>
      <c r="B141" s="111"/>
    </row>
    <row r="142" spans="1:2" x14ac:dyDescent="0.2">
      <c r="A142" s="28"/>
      <c r="B142" s="111"/>
    </row>
    <row r="143" spans="1:2" x14ac:dyDescent="0.2">
      <c r="A143" s="28"/>
      <c r="B143" s="111"/>
    </row>
    <row r="144" spans="1:2" x14ac:dyDescent="0.2">
      <c r="A144" s="28"/>
      <c r="B144" s="111"/>
    </row>
    <row r="145" spans="1:2" x14ac:dyDescent="0.2">
      <c r="A145" s="28"/>
      <c r="B145" s="111"/>
    </row>
    <row r="146" spans="1:2" x14ac:dyDescent="0.2">
      <c r="A146" s="28"/>
      <c r="B146" s="111"/>
    </row>
    <row r="147" spans="1:2" x14ac:dyDescent="0.2">
      <c r="A147" s="28"/>
      <c r="B147" s="111"/>
    </row>
    <row r="148" spans="1:2" x14ac:dyDescent="0.2">
      <c r="A148" s="28"/>
      <c r="B148" s="111"/>
    </row>
    <row r="149" spans="1:2" x14ac:dyDescent="0.2">
      <c r="A149" s="28"/>
      <c r="B149" s="111"/>
    </row>
    <row r="150" spans="1:2" x14ac:dyDescent="0.2">
      <c r="A150" s="28"/>
      <c r="B150" s="111"/>
    </row>
    <row r="151" spans="1:2" x14ac:dyDescent="0.2">
      <c r="A151" s="28"/>
      <c r="B151" s="111"/>
    </row>
    <row r="152" spans="1:2" x14ac:dyDescent="0.2">
      <c r="A152" s="28"/>
      <c r="B152" s="111"/>
    </row>
    <row r="153" spans="1:2" x14ac:dyDescent="0.2">
      <c r="A153" s="28"/>
      <c r="B153" s="111"/>
    </row>
    <row r="154" spans="1:2" x14ac:dyDescent="0.2">
      <c r="A154" s="28"/>
      <c r="B154" s="111"/>
    </row>
    <row r="155" spans="1:2" x14ac:dyDescent="0.2">
      <c r="A155" s="28"/>
      <c r="B155" s="111"/>
    </row>
    <row r="156" spans="1:2" x14ac:dyDescent="0.2">
      <c r="A156" s="28"/>
      <c r="B156" s="111"/>
    </row>
    <row r="157" spans="1:2" x14ac:dyDescent="0.2">
      <c r="A157" s="28"/>
      <c r="B157" s="100"/>
    </row>
    <row r="158" spans="1:2" x14ac:dyDescent="0.2">
      <c r="A158" s="28"/>
      <c r="B158" s="100"/>
    </row>
    <row r="159" spans="1:2" x14ac:dyDescent="0.2">
      <c r="A159" s="28"/>
      <c r="B159" s="100"/>
    </row>
    <row r="160" spans="1:2" x14ac:dyDescent="0.2">
      <c r="A160" s="28"/>
      <c r="B160" s="100"/>
    </row>
    <row r="161" spans="1:2" x14ac:dyDescent="0.2">
      <c r="A161" s="28"/>
      <c r="B161" s="100"/>
    </row>
    <row r="162" spans="1:2" x14ac:dyDescent="0.2">
      <c r="A162" s="28"/>
      <c r="B162" s="100"/>
    </row>
    <row r="163" spans="1:2" x14ac:dyDescent="0.2">
      <c r="A163" s="28"/>
      <c r="B163" s="100"/>
    </row>
    <row r="164" spans="1:2" x14ac:dyDescent="0.2">
      <c r="A164" s="28"/>
      <c r="B164" s="100"/>
    </row>
    <row r="165" spans="1:2" x14ac:dyDescent="0.2">
      <c r="A165" s="28"/>
      <c r="B165" s="100"/>
    </row>
    <row r="166" spans="1:2" x14ac:dyDescent="0.2">
      <c r="A166" s="28"/>
      <c r="B166" s="100"/>
    </row>
    <row r="167" spans="1:2" x14ac:dyDescent="0.2">
      <c r="A167" s="28"/>
      <c r="B167" s="100"/>
    </row>
    <row r="168" spans="1:2" x14ac:dyDescent="0.2">
      <c r="A168" s="28"/>
      <c r="B168" s="100"/>
    </row>
    <row r="169" spans="1:2" x14ac:dyDescent="0.2">
      <c r="A169" s="28"/>
      <c r="B169" s="100"/>
    </row>
    <row r="170" spans="1:2" x14ac:dyDescent="0.2">
      <c r="A170" s="28"/>
      <c r="B170" s="100"/>
    </row>
    <row r="171" spans="1:2" x14ac:dyDescent="0.2">
      <c r="A171" s="28"/>
      <c r="B171" s="100"/>
    </row>
    <row r="172" spans="1:2" x14ac:dyDescent="0.2">
      <c r="A172" s="28"/>
      <c r="B172" s="100"/>
    </row>
    <row r="173" spans="1:2" x14ac:dyDescent="0.2">
      <c r="A173" s="28"/>
      <c r="B173" s="100"/>
    </row>
    <row r="174" spans="1:2" x14ac:dyDescent="0.2">
      <c r="A174" s="28"/>
      <c r="B174" s="100"/>
    </row>
    <row r="175" spans="1:2" x14ac:dyDescent="0.2">
      <c r="A175" s="28"/>
      <c r="B175" s="100"/>
    </row>
    <row r="176" spans="1:2" x14ac:dyDescent="0.2">
      <c r="A176" s="28"/>
      <c r="B176" s="100"/>
    </row>
    <row r="177" spans="1:2" x14ac:dyDescent="0.2">
      <c r="A177" s="28"/>
      <c r="B177" s="100"/>
    </row>
    <row r="178" spans="1:2" x14ac:dyDescent="0.2">
      <c r="A178" s="28"/>
      <c r="B178" s="100"/>
    </row>
    <row r="179" spans="1:2" x14ac:dyDescent="0.2">
      <c r="A179" s="28"/>
      <c r="B179" s="100"/>
    </row>
    <row r="180" spans="1:2" x14ac:dyDescent="0.2">
      <c r="A180" s="28"/>
      <c r="B180" s="100"/>
    </row>
    <row r="181" spans="1:2" x14ac:dyDescent="0.2">
      <c r="A181" s="28"/>
      <c r="B181" s="100"/>
    </row>
    <row r="182" spans="1:2" x14ac:dyDescent="0.2">
      <c r="A182" s="28"/>
      <c r="B182" s="100"/>
    </row>
    <row r="183" spans="1:2" x14ac:dyDescent="0.2">
      <c r="A183" s="28"/>
      <c r="B183" s="100"/>
    </row>
    <row r="184" spans="1:2" x14ac:dyDescent="0.2">
      <c r="A184" s="28"/>
      <c r="B184" s="100"/>
    </row>
  </sheetData>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C149"/>
  <sheetViews>
    <sheetView zoomScaleNormal="100" workbookViewId="0">
      <selection activeCell="E2" sqref="E2"/>
    </sheetView>
  </sheetViews>
  <sheetFormatPr defaultColWidth="9.140625" defaultRowHeight="14.25" x14ac:dyDescent="0.2"/>
  <cols>
    <col min="1" max="1" width="10.140625" style="4" customWidth="1"/>
    <col min="2" max="2" width="73.140625" style="103" customWidth="1"/>
    <col min="3" max="3" width="10.85546875" style="76" customWidth="1"/>
    <col min="4" max="16384" width="9.140625" style="4"/>
  </cols>
  <sheetData>
    <row r="1" spans="1:3" ht="42.75" customHeight="1" x14ac:dyDescent="0.2">
      <c r="A1" s="94" t="s">
        <v>22</v>
      </c>
      <c r="B1" s="95" t="s">
        <v>41</v>
      </c>
      <c r="C1" s="88" t="s">
        <v>199</v>
      </c>
    </row>
    <row r="2" spans="1:3" ht="63.75" customHeight="1" x14ac:dyDescent="0.2">
      <c r="A2" s="96">
        <v>1</v>
      </c>
      <c r="B2" s="113" t="s">
        <v>81</v>
      </c>
      <c r="C2" s="90"/>
    </row>
    <row r="3" spans="1:3" ht="63.75" customHeight="1" x14ac:dyDescent="0.2">
      <c r="A3" s="96">
        <v>2</v>
      </c>
      <c r="B3" s="113" t="s">
        <v>82</v>
      </c>
      <c r="C3" s="90"/>
    </row>
    <row r="4" spans="1:3" ht="63.75" customHeight="1" x14ac:dyDescent="0.2">
      <c r="A4" s="96">
        <v>3</v>
      </c>
      <c r="B4" s="113" t="s">
        <v>246</v>
      </c>
      <c r="C4" s="90" t="s">
        <v>247</v>
      </c>
    </row>
    <row r="5" spans="1:3" ht="63.75" customHeight="1" x14ac:dyDescent="0.2">
      <c r="A5" s="96">
        <v>4</v>
      </c>
      <c r="B5" s="113" t="s">
        <v>83</v>
      </c>
      <c r="C5" s="90" t="s">
        <v>248</v>
      </c>
    </row>
    <row r="6" spans="1:3" ht="63.75" customHeight="1" x14ac:dyDescent="0.2">
      <c r="A6" s="96">
        <v>5</v>
      </c>
      <c r="B6" s="114" t="s">
        <v>84</v>
      </c>
      <c r="C6" s="90" t="s">
        <v>249</v>
      </c>
    </row>
    <row r="7" spans="1:3" ht="63.75" customHeight="1" x14ac:dyDescent="0.2">
      <c r="A7" s="96">
        <v>6</v>
      </c>
      <c r="B7" s="113" t="s">
        <v>85</v>
      </c>
      <c r="C7" s="90" t="s">
        <v>250</v>
      </c>
    </row>
    <row r="8" spans="1:3" ht="63.75" customHeight="1" x14ac:dyDescent="0.2">
      <c r="A8" s="96">
        <v>7</v>
      </c>
      <c r="B8" s="113" t="s">
        <v>86</v>
      </c>
      <c r="C8" s="90" t="s">
        <v>251</v>
      </c>
    </row>
    <row r="9" spans="1:3" ht="63.75" customHeight="1" x14ac:dyDescent="0.2">
      <c r="A9" s="96">
        <v>8</v>
      </c>
      <c r="B9" s="115" t="s">
        <v>87</v>
      </c>
      <c r="C9" s="90" t="s">
        <v>252</v>
      </c>
    </row>
    <row r="10" spans="1:3" ht="15" customHeight="1" x14ac:dyDescent="0.2">
      <c r="A10" s="109"/>
      <c r="B10" s="111"/>
      <c r="C10" s="92"/>
    </row>
    <row r="11" spans="1:3" ht="15" customHeight="1" x14ac:dyDescent="0.2">
      <c r="A11" s="93"/>
      <c r="B11" s="111"/>
      <c r="C11" s="92"/>
    </row>
    <row r="12" spans="1:3" ht="15" customHeight="1" x14ac:dyDescent="0.2">
      <c r="A12" s="28"/>
      <c r="B12" s="111"/>
    </row>
    <row r="13" spans="1:3" ht="15" customHeight="1" x14ac:dyDescent="0.2">
      <c r="B13" s="111"/>
    </row>
    <row r="14" spans="1:3" ht="15" customHeight="1" x14ac:dyDescent="0.2">
      <c r="B14" s="111"/>
    </row>
    <row r="15" spans="1:3" x14ac:dyDescent="0.2">
      <c r="B15" s="111"/>
    </row>
    <row r="16" spans="1:3" x14ac:dyDescent="0.2">
      <c r="B16" s="111"/>
    </row>
    <row r="17" spans="1:2" x14ac:dyDescent="0.2">
      <c r="B17" s="111"/>
    </row>
    <row r="18" spans="1:2" x14ac:dyDescent="0.2">
      <c r="B18" s="111"/>
    </row>
    <row r="19" spans="1:2" x14ac:dyDescent="0.2">
      <c r="B19" s="111"/>
    </row>
    <row r="20" spans="1:2" x14ac:dyDescent="0.2">
      <c r="B20" s="111"/>
    </row>
    <row r="21" spans="1:2" x14ac:dyDescent="0.2">
      <c r="B21" s="111"/>
    </row>
    <row r="22" spans="1:2" x14ac:dyDescent="0.2">
      <c r="B22" s="111"/>
    </row>
    <row r="23" spans="1:2" x14ac:dyDescent="0.2">
      <c r="B23" s="111"/>
    </row>
    <row r="24" spans="1:2" x14ac:dyDescent="0.2">
      <c r="B24" s="111"/>
    </row>
    <row r="25" spans="1:2" x14ac:dyDescent="0.2">
      <c r="B25" s="111"/>
    </row>
    <row r="26" spans="1:2" x14ac:dyDescent="0.2">
      <c r="B26" s="111"/>
    </row>
    <row r="27" spans="1:2" x14ac:dyDescent="0.2">
      <c r="B27" s="111"/>
    </row>
    <row r="28" spans="1:2" x14ac:dyDescent="0.2">
      <c r="B28" s="111"/>
    </row>
    <row r="29" spans="1:2" x14ac:dyDescent="0.2">
      <c r="B29" s="111"/>
    </row>
    <row r="30" spans="1:2" x14ac:dyDescent="0.2">
      <c r="A30" s="28"/>
      <c r="B30" s="111"/>
    </row>
    <row r="31" spans="1:2" x14ac:dyDescent="0.2">
      <c r="A31" s="28"/>
      <c r="B31" s="111"/>
    </row>
    <row r="32" spans="1:2" x14ac:dyDescent="0.2">
      <c r="A32" s="28"/>
      <c r="B32" s="111"/>
    </row>
    <row r="33" spans="1:2" x14ac:dyDescent="0.2">
      <c r="A33" s="28"/>
      <c r="B33" s="111"/>
    </row>
    <row r="34" spans="1:2" x14ac:dyDescent="0.2">
      <c r="A34" s="28"/>
      <c r="B34" s="111"/>
    </row>
    <row r="35" spans="1:2" x14ac:dyDescent="0.2">
      <c r="A35" s="28"/>
      <c r="B35" s="111"/>
    </row>
    <row r="36" spans="1:2" x14ac:dyDescent="0.2">
      <c r="A36" s="28"/>
      <c r="B36" s="111"/>
    </row>
    <row r="37" spans="1:2" x14ac:dyDescent="0.2">
      <c r="A37" s="28"/>
      <c r="B37" s="111"/>
    </row>
    <row r="38" spans="1:2" x14ac:dyDescent="0.2">
      <c r="A38" s="28"/>
      <c r="B38" s="111"/>
    </row>
    <row r="39" spans="1:2" x14ac:dyDescent="0.2">
      <c r="A39" s="28"/>
      <c r="B39" s="111"/>
    </row>
    <row r="40" spans="1:2" x14ac:dyDescent="0.2">
      <c r="A40" s="28"/>
      <c r="B40" s="111"/>
    </row>
    <row r="41" spans="1:2" x14ac:dyDescent="0.2">
      <c r="A41" s="28"/>
      <c r="B41" s="111"/>
    </row>
    <row r="42" spans="1:2" x14ac:dyDescent="0.2">
      <c r="A42" s="28"/>
      <c r="B42" s="111"/>
    </row>
    <row r="43" spans="1:2" x14ac:dyDescent="0.2">
      <c r="A43" s="28"/>
      <c r="B43" s="111"/>
    </row>
    <row r="44" spans="1:2" x14ac:dyDescent="0.2">
      <c r="A44" s="28"/>
      <c r="B44" s="111"/>
    </row>
    <row r="45" spans="1:2" x14ac:dyDescent="0.2">
      <c r="B45" s="111"/>
    </row>
    <row r="46" spans="1:2" x14ac:dyDescent="0.2">
      <c r="B46" s="111"/>
    </row>
    <row r="47" spans="1:2" x14ac:dyDescent="0.2">
      <c r="B47" s="111"/>
    </row>
    <row r="48" spans="1:2" x14ac:dyDescent="0.2">
      <c r="B48" s="111"/>
    </row>
    <row r="49" spans="1:2" x14ac:dyDescent="0.2">
      <c r="B49" s="111"/>
    </row>
    <row r="50" spans="1:2" x14ac:dyDescent="0.2">
      <c r="A50" s="28"/>
      <c r="B50" s="111"/>
    </row>
    <row r="51" spans="1:2" x14ac:dyDescent="0.2">
      <c r="A51" s="28"/>
      <c r="B51" s="111"/>
    </row>
    <row r="52" spans="1:2" x14ac:dyDescent="0.2">
      <c r="A52" s="28"/>
      <c r="B52" s="111"/>
    </row>
    <row r="53" spans="1:2" x14ac:dyDescent="0.2">
      <c r="A53" s="28"/>
      <c r="B53" s="111"/>
    </row>
    <row r="54" spans="1:2" x14ac:dyDescent="0.2">
      <c r="A54" s="28"/>
      <c r="B54" s="111"/>
    </row>
    <row r="55" spans="1:2" x14ac:dyDescent="0.2">
      <c r="A55" s="28"/>
      <c r="B55" s="111"/>
    </row>
    <row r="56" spans="1:2" x14ac:dyDescent="0.2">
      <c r="A56" s="28"/>
      <c r="B56" s="111"/>
    </row>
    <row r="57" spans="1:2" x14ac:dyDescent="0.2">
      <c r="A57" s="28"/>
      <c r="B57" s="111"/>
    </row>
    <row r="58" spans="1:2" x14ac:dyDescent="0.2">
      <c r="A58" s="28"/>
      <c r="B58" s="111"/>
    </row>
    <row r="59" spans="1:2" x14ac:dyDescent="0.2">
      <c r="A59" s="28"/>
      <c r="B59" s="111"/>
    </row>
    <row r="60" spans="1:2" x14ac:dyDescent="0.2">
      <c r="A60" s="28"/>
      <c r="B60" s="111"/>
    </row>
    <row r="61" spans="1:2" x14ac:dyDescent="0.2">
      <c r="A61" s="28"/>
      <c r="B61" s="111"/>
    </row>
    <row r="62" spans="1:2" x14ac:dyDescent="0.2">
      <c r="A62" s="28"/>
      <c r="B62" s="111"/>
    </row>
    <row r="63" spans="1:2" x14ac:dyDescent="0.2">
      <c r="A63" s="28"/>
      <c r="B63" s="111"/>
    </row>
    <row r="64" spans="1:2" x14ac:dyDescent="0.2">
      <c r="A64" s="28"/>
      <c r="B64" s="111"/>
    </row>
    <row r="65" spans="1:2" x14ac:dyDescent="0.2">
      <c r="A65" s="28"/>
      <c r="B65" s="111"/>
    </row>
    <row r="66" spans="1:2" x14ac:dyDescent="0.2">
      <c r="A66" s="28"/>
      <c r="B66" s="111"/>
    </row>
    <row r="67" spans="1:2" x14ac:dyDescent="0.2">
      <c r="A67" s="28"/>
      <c r="B67" s="111"/>
    </row>
    <row r="68" spans="1:2" x14ac:dyDescent="0.2">
      <c r="A68" s="28"/>
      <c r="B68" s="111"/>
    </row>
    <row r="69" spans="1:2" x14ac:dyDescent="0.2">
      <c r="A69" s="28"/>
      <c r="B69" s="111"/>
    </row>
    <row r="70" spans="1:2" x14ac:dyDescent="0.2">
      <c r="A70" s="28"/>
      <c r="B70" s="111"/>
    </row>
    <row r="71" spans="1:2" x14ac:dyDescent="0.2">
      <c r="A71" s="28"/>
      <c r="B71" s="111"/>
    </row>
    <row r="72" spans="1:2" x14ac:dyDescent="0.2">
      <c r="A72" s="28"/>
      <c r="B72" s="111"/>
    </row>
    <row r="73" spans="1:2" x14ac:dyDescent="0.2">
      <c r="A73" s="28"/>
      <c r="B73" s="111"/>
    </row>
    <row r="74" spans="1:2" x14ac:dyDescent="0.2">
      <c r="A74" s="28"/>
      <c r="B74" s="111"/>
    </row>
    <row r="75" spans="1:2" x14ac:dyDescent="0.2">
      <c r="A75" s="28"/>
      <c r="B75" s="111"/>
    </row>
    <row r="76" spans="1:2" x14ac:dyDescent="0.2">
      <c r="A76" s="28"/>
      <c r="B76" s="111"/>
    </row>
    <row r="77" spans="1:2" x14ac:dyDescent="0.2">
      <c r="A77" s="28"/>
      <c r="B77" s="111"/>
    </row>
    <row r="78" spans="1:2" x14ac:dyDescent="0.2">
      <c r="A78" s="28"/>
      <c r="B78" s="111"/>
    </row>
    <row r="79" spans="1:2" x14ac:dyDescent="0.2">
      <c r="A79" s="28"/>
      <c r="B79" s="111"/>
    </row>
    <row r="80" spans="1:2" x14ac:dyDescent="0.2">
      <c r="A80" s="28"/>
      <c r="B80" s="111"/>
    </row>
    <row r="81" spans="1:2" x14ac:dyDescent="0.2">
      <c r="A81" s="28"/>
      <c r="B81" s="111"/>
    </row>
    <row r="82" spans="1:2" x14ac:dyDescent="0.2">
      <c r="A82" s="28"/>
      <c r="B82" s="111"/>
    </row>
    <row r="83" spans="1:2" x14ac:dyDescent="0.2">
      <c r="A83" s="28"/>
      <c r="B83" s="111"/>
    </row>
    <row r="84" spans="1:2" x14ac:dyDescent="0.2">
      <c r="A84" s="28"/>
      <c r="B84" s="111"/>
    </row>
    <row r="85" spans="1:2" x14ac:dyDescent="0.2">
      <c r="A85" s="28"/>
      <c r="B85" s="111"/>
    </row>
    <row r="86" spans="1:2" x14ac:dyDescent="0.2">
      <c r="A86" s="28"/>
      <c r="B86" s="111"/>
    </row>
    <row r="87" spans="1:2" x14ac:dyDescent="0.2">
      <c r="A87" s="28"/>
      <c r="B87" s="111"/>
    </row>
    <row r="88" spans="1:2" x14ac:dyDescent="0.2">
      <c r="A88" s="28"/>
      <c r="B88" s="111"/>
    </row>
    <row r="89" spans="1:2" x14ac:dyDescent="0.2">
      <c r="A89" s="28"/>
      <c r="B89" s="111"/>
    </row>
    <row r="90" spans="1:2" x14ac:dyDescent="0.2">
      <c r="A90" s="28"/>
      <c r="B90" s="111"/>
    </row>
    <row r="91" spans="1:2" x14ac:dyDescent="0.2">
      <c r="A91" s="28"/>
      <c r="B91" s="111"/>
    </row>
    <row r="92" spans="1:2" x14ac:dyDescent="0.2">
      <c r="A92" s="28"/>
      <c r="B92" s="111"/>
    </row>
    <row r="93" spans="1:2" x14ac:dyDescent="0.2">
      <c r="A93" s="28"/>
      <c r="B93" s="111"/>
    </row>
    <row r="94" spans="1:2" x14ac:dyDescent="0.2">
      <c r="A94" s="28"/>
      <c r="B94" s="111"/>
    </row>
    <row r="95" spans="1:2" x14ac:dyDescent="0.2">
      <c r="A95" s="28"/>
      <c r="B95" s="111"/>
    </row>
    <row r="96" spans="1:2" x14ac:dyDescent="0.2">
      <c r="A96" s="28"/>
      <c r="B96" s="111"/>
    </row>
    <row r="97" spans="1:2" x14ac:dyDescent="0.2">
      <c r="A97" s="28"/>
      <c r="B97" s="111"/>
    </row>
    <row r="98" spans="1:2" x14ac:dyDescent="0.2">
      <c r="A98" s="28"/>
      <c r="B98" s="111"/>
    </row>
    <row r="99" spans="1:2" x14ac:dyDescent="0.2">
      <c r="A99" s="28"/>
      <c r="B99" s="111"/>
    </row>
    <row r="100" spans="1:2" x14ac:dyDescent="0.2">
      <c r="A100" s="28"/>
      <c r="B100" s="111"/>
    </row>
    <row r="101" spans="1:2" x14ac:dyDescent="0.2">
      <c r="A101" s="28"/>
      <c r="B101" s="111"/>
    </row>
    <row r="102" spans="1:2" x14ac:dyDescent="0.2">
      <c r="A102" s="28"/>
      <c r="B102" s="111"/>
    </row>
    <row r="103" spans="1:2" x14ac:dyDescent="0.2">
      <c r="A103" s="28"/>
      <c r="B103" s="111"/>
    </row>
    <row r="104" spans="1:2" x14ac:dyDescent="0.2">
      <c r="A104" s="28"/>
      <c r="B104" s="111"/>
    </row>
    <row r="105" spans="1:2" x14ac:dyDescent="0.2">
      <c r="A105" s="28"/>
      <c r="B105" s="111"/>
    </row>
    <row r="106" spans="1:2" x14ac:dyDescent="0.2">
      <c r="A106" s="28"/>
      <c r="B106" s="111"/>
    </row>
    <row r="107" spans="1:2" x14ac:dyDescent="0.2">
      <c r="A107" s="28"/>
      <c r="B107" s="111"/>
    </row>
    <row r="108" spans="1:2" x14ac:dyDescent="0.2">
      <c r="A108" s="28"/>
      <c r="B108" s="111"/>
    </row>
    <row r="109" spans="1:2" x14ac:dyDescent="0.2">
      <c r="A109" s="28"/>
      <c r="B109" s="111"/>
    </row>
    <row r="110" spans="1:2" x14ac:dyDescent="0.2">
      <c r="A110" s="28"/>
      <c r="B110" s="111"/>
    </row>
    <row r="111" spans="1:2" x14ac:dyDescent="0.2">
      <c r="A111" s="28"/>
      <c r="B111" s="111"/>
    </row>
    <row r="112" spans="1:2" x14ac:dyDescent="0.2">
      <c r="A112" s="28"/>
      <c r="B112" s="111"/>
    </row>
    <row r="113" spans="1:2" x14ac:dyDescent="0.2">
      <c r="A113" s="28"/>
      <c r="B113" s="111"/>
    </row>
    <row r="114" spans="1:2" x14ac:dyDescent="0.2">
      <c r="A114" s="28"/>
      <c r="B114" s="111"/>
    </row>
    <row r="115" spans="1:2" x14ac:dyDescent="0.2">
      <c r="A115" s="28"/>
      <c r="B115" s="111"/>
    </row>
    <row r="116" spans="1:2" x14ac:dyDescent="0.2">
      <c r="A116" s="28"/>
      <c r="B116" s="111"/>
    </row>
    <row r="117" spans="1:2" x14ac:dyDescent="0.2">
      <c r="A117" s="28"/>
      <c r="B117" s="111"/>
    </row>
    <row r="118" spans="1:2" x14ac:dyDescent="0.2">
      <c r="A118" s="28"/>
      <c r="B118" s="111"/>
    </row>
    <row r="119" spans="1:2" x14ac:dyDescent="0.2">
      <c r="A119" s="28"/>
      <c r="B119" s="111"/>
    </row>
    <row r="120" spans="1:2" x14ac:dyDescent="0.2">
      <c r="A120" s="28"/>
      <c r="B120" s="111"/>
    </row>
    <row r="121" spans="1:2" x14ac:dyDescent="0.2">
      <c r="A121" s="28"/>
      <c r="B121" s="111"/>
    </row>
    <row r="122" spans="1:2" x14ac:dyDescent="0.2">
      <c r="A122" s="28"/>
      <c r="B122" s="100"/>
    </row>
    <row r="123" spans="1:2" x14ac:dyDescent="0.2">
      <c r="A123" s="28"/>
      <c r="B123" s="100"/>
    </row>
    <row r="124" spans="1:2" x14ac:dyDescent="0.2">
      <c r="A124" s="28"/>
      <c r="B124" s="100"/>
    </row>
    <row r="125" spans="1:2" x14ac:dyDescent="0.2">
      <c r="A125" s="28"/>
      <c r="B125" s="100"/>
    </row>
    <row r="126" spans="1:2" x14ac:dyDescent="0.2">
      <c r="A126" s="28"/>
      <c r="B126" s="100"/>
    </row>
    <row r="127" spans="1:2" x14ac:dyDescent="0.2">
      <c r="A127" s="28"/>
      <c r="B127" s="100"/>
    </row>
    <row r="128" spans="1:2" x14ac:dyDescent="0.2">
      <c r="A128" s="28"/>
      <c r="B128" s="100"/>
    </row>
    <row r="129" spans="1:2" x14ac:dyDescent="0.2">
      <c r="A129" s="28"/>
      <c r="B129" s="100"/>
    </row>
    <row r="130" spans="1:2" x14ac:dyDescent="0.2">
      <c r="A130" s="28"/>
      <c r="B130" s="100"/>
    </row>
    <row r="131" spans="1:2" x14ac:dyDescent="0.2">
      <c r="A131" s="28"/>
      <c r="B131" s="100"/>
    </row>
    <row r="132" spans="1:2" x14ac:dyDescent="0.2">
      <c r="A132" s="28"/>
      <c r="B132" s="100"/>
    </row>
    <row r="133" spans="1:2" x14ac:dyDescent="0.2">
      <c r="A133" s="28"/>
      <c r="B133" s="100"/>
    </row>
    <row r="134" spans="1:2" x14ac:dyDescent="0.2">
      <c r="A134" s="28"/>
      <c r="B134" s="100"/>
    </row>
    <row r="135" spans="1:2" x14ac:dyDescent="0.2">
      <c r="A135" s="28"/>
      <c r="B135" s="100"/>
    </row>
    <row r="136" spans="1:2" x14ac:dyDescent="0.2">
      <c r="A136" s="28"/>
      <c r="B136" s="100"/>
    </row>
    <row r="137" spans="1:2" x14ac:dyDescent="0.2">
      <c r="A137" s="28"/>
      <c r="B137" s="100"/>
    </row>
    <row r="138" spans="1:2" x14ac:dyDescent="0.2">
      <c r="A138" s="28"/>
      <c r="B138" s="100"/>
    </row>
    <row r="139" spans="1:2" x14ac:dyDescent="0.2">
      <c r="A139" s="28"/>
      <c r="B139" s="100"/>
    </row>
    <row r="140" spans="1:2" x14ac:dyDescent="0.2">
      <c r="A140" s="28"/>
      <c r="B140" s="100"/>
    </row>
    <row r="141" spans="1:2" x14ac:dyDescent="0.2">
      <c r="A141" s="28"/>
      <c r="B141" s="100"/>
    </row>
    <row r="142" spans="1:2" x14ac:dyDescent="0.2">
      <c r="A142" s="28"/>
      <c r="B142" s="100"/>
    </row>
    <row r="143" spans="1:2" x14ac:dyDescent="0.2">
      <c r="A143" s="28"/>
      <c r="B143" s="100"/>
    </row>
    <row r="144" spans="1:2" x14ac:dyDescent="0.2">
      <c r="A144" s="28"/>
      <c r="B144" s="100"/>
    </row>
    <row r="145" spans="1:2" x14ac:dyDescent="0.2">
      <c r="A145" s="28"/>
      <c r="B145" s="100"/>
    </row>
    <row r="146" spans="1:2" x14ac:dyDescent="0.2">
      <c r="A146" s="28"/>
      <c r="B146" s="100"/>
    </row>
    <row r="147" spans="1:2" x14ac:dyDescent="0.2">
      <c r="A147" s="28"/>
      <c r="B147" s="100"/>
    </row>
    <row r="148" spans="1:2" x14ac:dyDescent="0.2">
      <c r="A148" s="28"/>
      <c r="B148" s="100"/>
    </row>
    <row r="149" spans="1:2" x14ac:dyDescent="0.2">
      <c r="A149" s="28"/>
      <c r="B149" s="100"/>
    </row>
  </sheetData>
  <conditionalFormatting sqref="C2:C11">
    <cfRule type="colorScale" priority="22">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C109"/>
  <sheetViews>
    <sheetView workbookViewId="0">
      <selection activeCell="E2" sqref="E2"/>
    </sheetView>
  </sheetViews>
  <sheetFormatPr defaultColWidth="9.140625" defaultRowHeight="14.25" x14ac:dyDescent="0.2"/>
  <cols>
    <col min="1" max="1" width="10" style="4" customWidth="1"/>
    <col min="2" max="2" width="73.140625" style="103" customWidth="1"/>
    <col min="3" max="3" width="10.85546875" style="76" customWidth="1"/>
    <col min="4" max="16384" width="9.140625" style="4"/>
  </cols>
  <sheetData>
    <row r="1" spans="1:3" ht="42.75" customHeight="1" x14ac:dyDescent="0.2">
      <c r="A1" s="94" t="s">
        <v>22</v>
      </c>
      <c r="B1" s="95" t="s">
        <v>41</v>
      </c>
      <c r="C1" s="88" t="s">
        <v>199</v>
      </c>
    </row>
    <row r="2" spans="1:3" ht="63.75" customHeight="1" x14ac:dyDescent="0.2">
      <c r="A2" s="96">
        <v>1</v>
      </c>
      <c r="B2" s="123" t="s">
        <v>88</v>
      </c>
      <c r="C2" s="129" t="s">
        <v>211</v>
      </c>
    </row>
    <row r="3" spans="1:3" ht="63.75" customHeight="1" x14ac:dyDescent="0.2">
      <c r="A3" s="96">
        <v>2</v>
      </c>
      <c r="B3" s="107" t="s">
        <v>89</v>
      </c>
      <c r="C3" s="129" t="s">
        <v>211</v>
      </c>
    </row>
    <row r="4" spans="1:3" ht="63.75" customHeight="1" x14ac:dyDescent="0.2">
      <c r="A4" s="96">
        <v>3</v>
      </c>
      <c r="B4" s="107" t="s">
        <v>90</v>
      </c>
      <c r="C4" s="129" t="s">
        <v>211</v>
      </c>
    </row>
    <row r="5" spans="1:3" ht="63.75" customHeight="1" x14ac:dyDescent="0.2">
      <c r="A5" s="96">
        <v>4</v>
      </c>
      <c r="B5" s="123" t="s">
        <v>91</v>
      </c>
      <c r="C5" s="129" t="s">
        <v>211</v>
      </c>
    </row>
    <row r="6" spans="1:3" ht="63.75" customHeight="1" x14ac:dyDescent="0.2">
      <c r="A6" s="96">
        <v>5</v>
      </c>
      <c r="B6" s="123" t="s">
        <v>92</v>
      </c>
      <c r="C6" s="129" t="s">
        <v>211</v>
      </c>
    </row>
    <row r="7" spans="1:3" ht="63.75" customHeight="1" x14ac:dyDescent="0.2">
      <c r="A7" s="96">
        <v>6</v>
      </c>
      <c r="B7" s="107" t="s">
        <v>93</v>
      </c>
      <c r="C7" s="129" t="s">
        <v>253</v>
      </c>
    </row>
    <row r="8" spans="1:3" ht="63.75" customHeight="1" x14ac:dyDescent="0.2">
      <c r="A8" s="96">
        <v>7</v>
      </c>
      <c r="B8" s="123" t="s">
        <v>94</v>
      </c>
      <c r="C8" s="129" t="s">
        <v>254</v>
      </c>
    </row>
    <row r="9" spans="1:3" ht="63.75" customHeight="1" x14ac:dyDescent="0.2">
      <c r="A9" s="96">
        <v>8</v>
      </c>
      <c r="B9" s="123" t="s">
        <v>95</v>
      </c>
      <c r="C9" s="129" t="s">
        <v>253</v>
      </c>
    </row>
    <row r="10" spans="1:3" ht="63.75" customHeight="1" x14ac:dyDescent="0.2">
      <c r="A10" s="96">
        <v>9</v>
      </c>
      <c r="B10" s="123" t="s">
        <v>96</v>
      </c>
      <c r="C10" s="129" t="s">
        <v>211</v>
      </c>
    </row>
    <row r="11" spans="1:3" ht="63.75" customHeight="1" x14ac:dyDescent="0.2">
      <c r="A11" s="96">
        <v>10</v>
      </c>
      <c r="B11" s="97" t="s">
        <v>97</v>
      </c>
      <c r="C11" s="130" t="s">
        <v>252</v>
      </c>
    </row>
    <row r="12" spans="1:3" ht="15" customHeight="1" x14ac:dyDescent="0.2">
      <c r="A12" s="28"/>
      <c r="B12" s="116"/>
      <c r="C12" s="117"/>
    </row>
    <row r="13" spans="1:3" ht="15" customHeight="1" x14ac:dyDescent="0.2">
      <c r="B13" s="118"/>
      <c r="C13" s="78"/>
    </row>
    <row r="14" spans="1:3" ht="15" customHeight="1" x14ac:dyDescent="0.2">
      <c r="B14" s="119"/>
      <c r="C14" s="78"/>
    </row>
    <row r="15" spans="1:3" ht="15" customHeight="1" x14ac:dyDescent="0.2">
      <c r="B15" s="119"/>
    </row>
    <row r="16" spans="1:3" ht="15" customHeight="1" x14ac:dyDescent="0.2">
      <c r="B16" s="119"/>
    </row>
    <row r="17" spans="1:2" ht="15" customHeight="1" x14ac:dyDescent="0.2">
      <c r="A17" s="28"/>
      <c r="B17" s="119"/>
    </row>
    <row r="18" spans="1:2" ht="15" customHeight="1" x14ac:dyDescent="0.2">
      <c r="A18" s="28"/>
      <c r="B18" s="119"/>
    </row>
    <row r="19" spans="1:2" ht="15" customHeight="1" x14ac:dyDescent="0.2">
      <c r="A19" s="28"/>
      <c r="B19" s="119"/>
    </row>
    <row r="20" spans="1:2" ht="15" customHeight="1" x14ac:dyDescent="0.2">
      <c r="A20" s="28"/>
      <c r="B20" s="119"/>
    </row>
    <row r="21" spans="1:2" ht="15" customHeight="1" x14ac:dyDescent="0.2">
      <c r="A21" s="28"/>
      <c r="B21" s="119"/>
    </row>
    <row r="22" spans="1:2" x14ac:dyDescent="0.2">
      <c r="A22" s="28"/>
      <c r="B22" s="111"/>
    </row>
    <row r="23" spans="1:2" x14ac:dyDescent="0.2">
      <c r="A23" s="28"/>
      <c r="B23" s="111"/>
    </row>
    <row r="24" spans="1:2" x14ac:dyDescent="0.2">
      <c r="A24" s="28"/>
      <c r="B24" s="111"/>
    </row>
    <row r="25" spans="1:2" x14ac:dyDescent="0.2">
      <c r="A25" s="28"/>
      <c r="B25" s="111"/>
    </row>
    <row r="26" spans="1:2" x14ac:dyDescent="0.2">
      <c r="A26" s="28"/>
      <c r="B26" s="111"/>
    </row>
    <row r="27" spans="1:2" x14ac:dyDescent="0.2">
      <c r="A27" s="28"/>
      <c r="B27" s="111"/>
    </row>
    <row r="28" spans="1:2" x14ac:dyDescent="0.2">
      <c r="A28" s="28"/>
      <c r="B28" s="111"/>
    </row>
    <row r="29" spans="1:2" x14ac:dyDescent="0.2">
      <c r="A29" s="28"/>
      <c r="B29" s="111"/>
    </row>
    <row r="30" spans="1:2" x14ac:dyDescent="0.2">
      <c r="A30" s="28"/>
      <c r="B30" s="111"/>
    </row>
    <row r="31" spans="1:2" x14ac:dyDescent="0.2">
      <c r="A31" s="28"/>
      <c r="B31" s="111"/>
    </row>
    <row r="32" spans="1:2" x14ac:dyDescent="0.2">
      <c r="A32" s="28"/>
      <c r="B32" s="111"/>
    </row>
    <row r="33" spans="1:2" x14ac:dyDescent="0.2">
      <c r="A33" s="28"/>
      <c r="B33" s="111"/>
    </row>
    <row r="34" spans="1:2" x14ac:dyDescent="0.2">
      <c r="A34" s="28"/>
      <c r="B34" s="111"/>
    </row>
    <row r="35" spans="1:2" x14ac:dyDescent="0.2">
      <c r="A35" s="28"/>
      <c r="B35" s="111"/>
    </row>
    <row r="36" spans="1:2" x14ac:dyDescent="0.2">
      <c r="A36" s="28"/>
      <c r="B36" s="111"/>
    </row>
    <row r="37" spans="1:2" x14ac:dyDescent="0.2">
      <c r="A37" s="28"/>
      <c r="B37" s="111"/>
    </row>
    <row r="38" spans="1:2" x14ac:dyDescent="0.2">
      <c r="A38" s="28"/>
      <c r="B38" s="111"/>
    </row>
    <row r="39" spans="1:2" x14ac:dyDescent="0.2">
      <c r="A39" s="28"/>
      <c r="B39" s="111"/>
    </row>
    <row r="40" spans="1:2" x14ac:dyDescent="0.2">
      <c r="A40" s="28"/>
      <c r="B40" s="111"/>
    </row>
    <row r="41" spans="1:2" x14ac:dyDescent="0.2">
      <c r="A41" s="28"/>
      <c r="B41" s="111"/>
    </row>
    <row r="42" spans="1:2" x14ac:dyDescent="0.2">
      <c r="A42" s="28"/>
      <c r="B42" s="111"/>
    </row>
    <row r="43" spans="1:2" x14ac:dyDescent="0.2">
      <c r="A43" s="28"/>
      <c r="B43" s="111"/>
    </row>
    <row r="44" spans="1:2" x14ac:dyDescent="0.2">
      <c r="A44" s="28"/>
      <c r="B44" s="111"/>
    </row>
    <row r="45" spans="1:2" x14ac:dyDescent="0.2">
      <c r="A45" s="28"/>
      <c r="B45" s="111"/>
    </row>
    <row r="46" spans="1:2" x14ac:dyDescent="0.2">
      <c r="A46" s="28"/>
      <c r="B46" s="111"/>
    </row>
    <row r="47" spans="1:2" x14ac:dyDescent="0.2">
      <c r="A47" s="28"/>
      <c r="B47" s="111"/>
    </row>
    <row r="48" spans="1:2" x14ac:dyDescent="0.2">
      <c r="A48" s="28"/>
      <c r="B48" s="111"/>
    </row>
    <row r="49" spans="1:2" x14ac:dyDescent="0.2">
      <c r="A49" s="28"/>
      <c r="B49" s="111"/>
    </row>
    <row r="50" spans="1:2" x14ac:dyDescent="0.2">
      <c r="A50" s="28"/>
      <c r="B50" s="111"/>
    </row>
    <row r="51" spans="1:2" x14ac:dyDescent="0.2">
      <c r="A51" s="28"/>
      <c r="B51" s="111"/>
    </row>
    <row r="52" spans="1:2" x14ac:dyDescent="0.2">
      <c r="A52" s="28"/>
      <c r="B52" s="111"/>
    </row>
    <row r="53" spans="1:2" x14ac:dyDescent="0.2">
      <c r="A53" s="28"/>
      <c r="B53" s="111"/>
    </row>
    <row r="54" spans="1:2" x14ac:dyDescent="0.2">
      <c r="A54" s="28"/>
      <c r="B54" s="111"/>
    </row>
    <row r="55" spans="1:2" x14ac:dyDescent="0.2">
      <c r="A55" s="28"/>
      <c r="B55" s="111"/>
    </row>
    <row r="56" spans="1:2" x14ac:dyDescent="0.2">
      <c r="A56" s="28"/>
      <c r="B56" s="111"/>
    </row>
    <row r="57" spans="1:2" x14ac:dyDescent="0.2">
      <c r="A57" s="28"/>
      <c r="B57" s="111"/>
    </row>
    <row r="58" spans="1:2" x14ac:dyDescent="0.2">
      <c r="A58" s="28"/>
      <c r="B58" s="111"/>
    </row>
    <row r="59" spans="1:2" x14ac:dyDescent="0.2">
      <c r="A59" s="28"/>
      <c r="B59" s="111"/>
    </row>
    <row r="60" spans="1:2" x14ac:dyDescent="0.2">
      <c r="A60" s="28"/>
      <c r="B60" s="111"/>
    </row>
    <row r="61" spans="1:2" x14ac:dyDescent="0.2">
      <c r="A61" s="28"/>
      <c r="B61" s="111"/>
    </row>
    <row r="62" spans="1:2" x14ac:dyDescent="0.2">
      <c r="A62" s="28"/>
      <c r="B62" s="111"/>
    </row>
    <row r="63" spans="1:2" x14ac:dyDescent="0.2">
      <c r="A63" s="28"/>
      <c r="B63" s="111"/>
    </row>
    <row r="64" spans="1:2" x14ac:dyDescent="0.2">
      <c r="A64" s="28"/>
      <c r="B64" s="111"/>
    </row>
    <row r="65" spans="1:2" x14ac:dyDescent="0.2">
      <c r="A65" s="28"/>
      <c r="B65" s="111"/>
    </row>
    <row r="66" spans="1:2" x14ac:dyDescent="0.2">
      <c r="A66" s="28"/>
      <c r="B66" s="111"/>
    </row>
    <row r="67" spans="1:2" x14ac:dyDescent="0.2">
      <c r="A67" s="28"/>
      <c r="B67" s="111"/>
    </row>
    <row r="68" spans="1:2" x14ac:dyDescent="0.2">
      <c r="A68" s="28"/>
      <c r="B68" s="111"/>
    </row>
    <row r="69" spans="1:2" x14ac:dyDescent="0.2">
      <c r="A69" s="28"/>
      <c r="B69" s="111"/>
    </row>
    <row r="70" spans="1:2" x14ac:dyDescent="0.2">
      <c r="A70" s="28"/>
      <c r="B70" s="111"/>
    </row>
    <row r="71" spans="1:2" x14ac:dyDescent="0.2">
      <c r="A71" s="28"/>
      <c r="B71" s="111"/>
    </row>
    <row r="72" spans="1:2" x14ac:dyDescent="0.2">
      <c r="A72" s="28"/>
      <c r="B72" s="111"/>
    </row>
    <row r="73" spans="1:2" x14ac:dyDescent="0.2">
      <c r="A73" s="28"/>
      <c r="B73" s="111"/>
    </row>
    <row r="74" spans="1:2" x14ac:dyDescent="0.2">
      <c r="A74" s="28"/>
      <c r="B74" s="111"/>
    </row>
    <row r="75" spans="1:2" x14ac:dyDescent="0.2">
      <c r="A75" s="28"/>
      <c r="B75" s="111"/>
    </row>
    <row r="76" spans="1:2" x14ac:dyDescent="0.2">
      <c r="A76" s="28"/>
      <c r="B76" s="111"/>
    </row>
    <row r="77" spans="1:2" x14ac:dyDescent="0.2">
      <c r="A77" s="28"/>
      <c r="B77" s="111"/>
    </row>
    <row r="78" spans="1:2" x14ac:dyDescent="0.2">
      <c r="A78" s="28"/>
      <c r="B78" s="111"/>
    </row>
    <row r="79" spans="1:2" x14ac:dyDescent="0.2">
      <c r="A79" s="28"/>
      <c r="B79" s="111"/>
    </row>
    <row r="80" spans="1:2" x14ac:dyDescent="0.2">
      <c r="A80" s="28"/>
      <c r="B80" s="111"/>
    </row>
    <row r="81" spans="1:2" x14ac:dyDescent="0.2">
      <c r="A81" s="28"/>
      <c r="B81" s="111"/>
    </row>
    <row r="82" spans="1:2" x14ac:dyDescent="0.2">
      <c r="A82" s="28"/>
      <c r="B82" s="100"/>
    </row>
    <row r="83" spans="1:2" x14ac:dyDescent="0.2">
      <c r="A83" s="28"/>
      <c r="B83" s="100"/>
    </row>
    <row r="84" spans="1:2" x14ac:dyDescent="0.2">
      <c r="A84" s="28"/>
      <c r="B84" s="100"/>
    </row>
    <row r="85" spans="1:2" x14ac:dyDescent="0.2">
      <c r="A85" s="28"/>
      <c r="B85" s="100"/>
    </row>
    <row r="86" spans="1:2" x14ac:dyDescent="0.2">
      <c r="A86" s="28"/>
      <c r="B86" s="100"/>
    </row>
    <row r="87" spans="1:2" x14ac:dyDescent="0.2">
      <c r="A87" s="28"/>
      <c r="B87" s="100"/>
    </row>
    <row r="88" spans="1:2" x14ac:dyDescent="0.2">
      <c r="A88" s="28"/>
      <c r="B88" s="100"/>
    </row>
    <row r="89" spans="1:2" x14ac:dyDescent="0.2">
      <c r="A89" s="28"/>
      <c r="B89" s="100"/>
    </row>
    <row r="90" spans="1:2" x14ac:dyDescent="0.2">
      <c r="A90" s="28"/>
      <c r="B90" s="100"/>
    </row>
    <row r="91" spans="1:2" x14ac:dyDescent="0.2">
      <c r="A91" s="28"/>
      <c r="B91" s="100"/>
    </row>
    <row r="92" spans="1:2" x14ac:dyDescent="0.2">
      <c r="A92" s="28"/>
      <c r="B92" s="100"/>
    </row>
    <row r="93" spans="1:2" x14ac:dyDescent="0.2">
      <c r="A93" s="28"/>
      <c r="B93" s="100"/>
    </row>
    <row r="94" spans="1:2" x14ac:dyDescent="0.2">
      <c r="A94" s="28"/>
      <c r="B94" s="100"/>
    </row>
    <row r="95" spans="1:2" x14ac:dyDescent="0.2">
      <c r="A95" s="28"/>
      <c r="B95" s="100"/>
    </row>
    <row r="96" spans="1:2" x14ac:dyDescent="0.2">
      <c r="A96" s="28"/>
      <c r="B96" s="100"/>
    </row>
    <row r="97" spans="1:2" x14ac:dyDescent="0.2">
      <c r="A97" s="28"/>
      <c r="B97" s="100"/>
    </row>
    <row r="98" spans="1:2" x14ac:dyDescent="0.2">
      <c r="A98" s="28"/>
      <c r="B98" s="100"/>
    </row>
    <row r="99" spans="1:2" x14ac:dyDescent="0.2">
      <c r="A99" s="28"/>
      <c r="B99" s="100"/>
    </row>
    <row r="100" spans="1:2" x14ac:dyDescent="0.2">
      <c r="A100" s="28"/>
      <c r="B100" s="100"/>
    </row>
    <row r="101" spans="1:2" x14ac:dyDescent="0.2">
      <c r="A101" s="28"/>
      <c r="B101" s="100"/>
    </row>
    <row r="102" spans="1:2" x14ac:dyDescent="0.2">
      <c r="A102" s="28"/>
      <c r="B102" s="100"/>
    </row>
    <row r="103" spans="1:2" x14ac:dyDescent="0.2">
      <c r="A103" s="28"/>
      <c r="B103" s="100"/>
    </row>
    <row r="104" spans="1:2" x14ac:dyDescent="0.2">
      <c r="A104" s="28"/>
      <c r="B104" s="100"/>
    </row>
    <row r="105" spans="1:2" x14ac:dyDescent="0.2">
      <c r="A105" s="28"/>
      <c r="B105" s="100"/>
    </row>
    <row r="106" spans="1:2" x14ac:dyDescent="0.2">
      <c r="A106" s="28"/>
      <c r="B106" s="100"/>
    </row>
    <row r="107" spans="1:2" x14ac:dyDescent="0.2">
      <c r="A107" s="28"/>
      <c r="B107" s="100"/>
    </row>
    <row r="108" spans="1:2" x14ac:dyDescent="0.2">
      <c r="A108" s="28"/>
      <c r="B108" s="100"/>
    </row>
    <row r="109" spans="1:2" x14ac:dyDescent="0.2">
      <c r="A109" s="28"/>
      <c r="B109" s="100"/>
    </row>
  </sheetData>
  <conditionalFormatting sqref="C2:C1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C105"/>
  <sheetViews>
    <sheetView workbookViewId="0">
      <selection activeCell="K10" sqref="K10"/>
    </sheetView>
  </sheetViews>
  <sheetFormatPr defaultColWidth="9.140625" defaultRowHeight="14.25" x14ac:dyDescent="0.2"/>
  <cols>
    <col min="1" max="1" width="10.7109375" style="4" customWidth="1"/>
    <col min="2" max="2" width="73.140625" style="103" customWidth="1"/>
    <col min="3" max="3" width="10.85546875" style="133" customWidth="1"/>
    <col min="4" max="16384" width="9.140625" style="4"/>
  </cols>
  <sheetData>
    <row r="1" spans="1:3" ht="42.75" customHeight="1" x14ac:dyDescent="0.2">
      <c r="A1" s="94" t="s">
        <v>22</v>
      </c>
      <c r="B1" s="95" t="s">
        <v>41</v>
      </c>
      <c r="C1" s="88" t="s">
        <v>199</v>
      </c>
    </row>
    <row r="2" spans="1:3" ht="63.75" customHeight="1" x14ac:dyDescent="0.2">
      <c r="A2" s="96">
        <v>1</v>
      </c>
      <c r="B2" s="125" t="s">
        <v>98</v>
      </c>
      <c r="C2" s="129" t="s">
        <v>304</v>
      </c>
    </row>
    <row r="3" spans="1:3" ht="63.75" customHeight="1" x14ac:dyDescent="0.2">
      <c r="A3" s="96">
        <v>2</v>
      </c>
      <c r="B3" s="125" t="s">
        <v>99</v>
      </c>
      <c r="C3" s="129" t="s">
        <v>305</v>
      </c>
    </row>
    <row r="4" spans="1:3" ht="63.75" customHeight="1" x14ac:dyDescent="0.2">
      <c r="A4" s="96">
        <v>3</v>
      </c>
      <c r="B4" s="125" t="s">
        <v>100</v>
      </c>
      <c r="C4" s="129" t="s">
        <v>306</v>
      </c>
    </row>
    <row r="5" spans="1:3" ht="63.75" customHeight="1" x14ac:dyDescent="0.2">
      <c r="A5" s="96">
        <v>4</v>
      </c>
      <c r="B5" s="125" t="s">
        <v>101</v>
      </c>
      <c r="C5" s="129" t="s">
        <v>307</v>
      </c>
    </row>
    <row r="6" spans="1:3" ht="63.75" customHeight="1" x14ac:dyDescent="0.2">
      <c r="A6" s="96">
        <v>5</v>
      </c>
      <c r="B6" s="125" t="s">
        <v>102</v>
      </c>
      <c r="C6" s="129" t="s">
        <v>308</v>
      </c>
    </row>
    <row r="7" spans="1:3" ht="63.75" customHeight="1" x14ac:dyDescent="0.2">
      <c r="A7" s="96">
        <v>6</v>
      </c>
      <c r="B7" s="125" t="s">
        <v>103</v>
      </c>
      <c r="C7" s="129" t="s">
        <v>309</v>
      </c>
    </row>
    <row r="8" spans="1:3" ht="63.75" customHeight="1" x14ac:dyDescent="0.2">
      <c r="A8" s="96">
        <v>7</v>
      </c>
      <c r="B8" s="125" t="s">
        <v>104</v>
      </c>
      <c r="C8" s="129" t="s">
        <v>310</v>
      </c>
    </row>
    <row r="9" spans="1:3" ht="63.75" customHeight="1" x14ac:dyDescent="0.2">
      <c r="A9" s="96">
        <v>8</v>
      </c>
      <c r="B9" s="125" t="s">
        <v>105</v>
      </c>
      <c r="C9" s="129" t="s">
        <v>258</v>
      </c>
    </row>
    <row r="10" spans="1:3" ht="63.75" customHeight="1" x14ac:dyDescent="0.2">
      <c r="A10" s="90">
        <v>9</v>
      </c>
      <c r="B10" s="124" t="s">
        <v>106</v>
      </c>
      <c r="C10" s="129" t="s">
        <v>257</v>
      </c>
    </row>
    <row r="11" spans="1:3" ht="63.75" customHeight="1" x14ac:dyDescent="0.2">
      <c r="A11" s="90">
        <v>10</v>
      </c>
      <c r="B11" s="124" t="s">
        <v>107</v>
      </c>
      <c r="C11" s="129" t="s">
        <v>311</v>
      </c>
    </row>
    <row r="12" spans="1:3" ht="15" customHeight="1" x14ac:dyDescent="0.2">
      <c r="B12" s="4"/>
    </row>
    <row r="13" spans="1:3" ht="15" customHeight="1" x14ac:dyDescent="0.2">
      <c r="A13" s="28"/>
      <c r="B13" s="4"/>
    </row>
    <row r="14" spans="1:3" ht="15" customHeight="1" x14ac:dyDescent="0.2">
      <c r="A14" s="28"/>
      <c r="B14" s="4"/>
    </row>
    <row r="15" spans="1:3" ht="15" customHeight="1" x14ac:dyDescent="0.2">
      <c r="A15" s="28"/>
      <c r="B15" s="4"/>
    </row>
    <row r="16" spans="1:3" ht="15" customHeight="1" x14ac:dyDescent="0.2">
      <c r="A16" s="28"/>
      <c r="B16" s="4"/>
    </row>
    <row r="17" spans="1:2" ht="15" customHeight="1" x14ac:dyDescent="0.2">
      <c r="A17" s="28"/>
      <c r="B17" s="4"/>
    </row>
    <row r="18" spans="1:2" x14ac:dyDescent="0.2">
      <c r="A18" s="28"/>
      <c r="B18" s="111"/>
    </row>
    <row r="19" spans="1:2" x14ac:dyDescent="0.2">
      <c r="A19" s="28"/>
      <c r="B19" s="111"/>
    </row>
    <row r="20" spans="1:2" x14ac:dyDescent="0.2">
      <c r="A20" s="28"/>
      <c r="B20" s="111"/>
    </row>
    <row r="21" spans="1:2" x14ac:dyDescent="0.2">
      <c r="A21" s="28"/>
      <c r="B21" s="111"/>
    </row>
    <row r="22" spans="1:2" x14ac:dyDescent="0.2">
      <c r="A22" s="28"/>
      <c r="B22" s="4"/>
    </row>
    <row r="23" spans="1:2" x14ac:dyDescent="0.2">
      <c r="A23" s="28"/>
      <c r="B23" s="4"/>
    </row>
    <row r="24" spans="1:2" x14ac:dyDescent="0.2">
      <c r="A24" s="28"/>
      <c r="B24" s="4"/>
    </row>
    <row r="25" spans="1:2" x14ac:dyDescent="0.2">
      <c r="A25" s="28"/>
      <c r="B25" s="4"/>
    </row>
    <row r="26" spans="1:2" x14ac:dyDescent="0.2">
      <c r="A26" s="28"/>
      <c r="B26" s="4"/>
    </row>
    <row r="27" spans="1:2" x14ac:dyDescent="0.2">
      <c r="A27" s="28"/>
      <c r="B27" s="4"/>
    </row>
    <row r="28" spans="1:2" x14ac:dyDescent="0.2">
      <c r="A28" s="28"/>
      <c r="B28" s="4"/>
    </row>
    <row r="29" spans="1:2" x14ac:dyDescent="0.2">
      <c r="A29" s="28"/>
      <c r="B29" s="4"/>
    </row>
    <row r="30" spans="1:2" x14ac:dyDescent="0.2">
      <c r="A30" s="28"/>
      <c r="B30" s="111"/>
    </row>
    <row r="31" spans="1:2" x14ac:dyDescent="0.2">
      <c r="A31" s="28"/>
      <c r="B31" s="111"/>
    </row>
    <row r="32" spans="1:2" x14ac:dyDescent="0.2">
      <c r="A32" s="28"/>
      <c r="B32" s="111"/>
    </row>
    <row r="33" spans="1:2" x14ac:dyDescent="0.2">
      <c r="A33" s="28"/>
      <c r="B33" s="111"/>
    </row>
    <row r="34" spans="1:2" x14ac:dyDescent="0.2">
      <c r="A34" s="28"/>
      <c r="B34" s="111"/>
    </row>
    <row r="35" spans="1:2" x14ac:dyDescent="0.2">
      <c r="A35" s="28"/>
      <c r="B35" s="111"/>
    </row>
    <row r="36" spans="1:2" x14ac:dyDescent="0.2">
      <c r="A36" s="28"/>
      <c r="B36" s="111"/>
    </row>
    <row r="37" spans="1:2" x14ac:dyDescent="0.2">
      <c r="A37" s="28"/>
      <c r="B37" s="111"/>
    </row>
    <row r="38" spans="1:2" x14ac:dyDescent="0.2">
      <c r="A38" s="28"/>
      <c r="B38" s="111"/>
    </row>
    <row r="39" spans="1:2" x14ac:dyDescent="0.2">
      <c r="A39" s="28"/>
      <c r="B39" s="111"/>
    </row>
    <row r="40" spans="1:2" x14ac:dyDescent="0.2">
      <c r="A40" s="28"/>
      <c r="B40" s="111"/>
    </row>
    <row r="41" spans="1:2" x14ac:dyDescent="0.2">
      <c r="A41" s="28"/>
      <c r="B41" s="111"/>
    </row>
    <row r="42" spans="1:2" x14ac:dyDescent="0.2">
      <c r="A42" s="28"/>
      <c r="B42" s="111"/>
    </row>
    <row r="43" spans="1:2" x14ac:dyDescent="0.2">
      <c r="A43" s="28"/>
      <c r="B43" s="111"/>
    </row>
    <row r="44" spans="1:2" x14ac:dyDescent="0.2">
      <c r="A44" s="28"/>
      <c r="B44" s="111"/>
    </row>
    <row r="45" spans="1:2" x14ac:dyDescent="0.2">
      <c r="A45" s="28"/>
      <c r="B45" s="111"/>
    </row>
    <row r="46" spans="1:2" x14ac:dyDescent="0.2">
      <c r="A46" s="28"/>
      <c r="B46" s="111"/>
    </row>
    <row r="47" spans="1:2" x14ac:dyDescent="0.2">
      <c r="A47" s="28"/>
      <c r="B47" s="111"/>
    </row>
    <row r="48" spans="1:2" x14ac:dyDescent="0.2">
      <c r="A48" s="28"/>
      <c r="B48" s="111"/>
    </row>
    <row r="49" spans="1:2" x14ac:dyDescent="0.2">
      <c r="A49" s="28"/>
      <c r="B49" s="111"/>
    </row>
    <row r="50" spans="1:2" x14ac:dyDescent="0.2">
      <c r="A50" s="28"/>
      <c r="B50" s="111"/>
    </row>
    <row r="51" spans="1:2" x14ac:dyDescent="0.2">
      <c r="A51" s="28"/>
      <c r="B51" s="111"/>
    </row>
    <row r="52" spans="1:2" x14ac:dyDescent="0.2">
      <c r="A52" s="28"/>
      <c r="B52" s="111"/>
    </row>
    <row r="53" spans="1:2" x14ac:dyDescent="0.2">
      <c r="A53" s="28"/>
      <c r="B53" s="111"/>
    </row>
    <row r="54" spans="1:2" x14ac:dyDescent="0.2">
      <c r="A54" s="28"/>
      <c r="B54" s="111"/>
    </row>
    <row r="55" spans="1:2" x14ac:dyDescent="0.2">
      <c r="A55" s="28"/>
      <c r="B55" s="111"/>
    </row>
    <row r="56" spans="1:2" x14ac:dyDescent="0.2">
      <c r="A56" s="28"/>
      <c r="B56" s="111"/>
    </row>
    <row r="57" spans="1:2" x14ac:dyDescent="0.2">
      <c r="A57" s="28"/>
      <c r="B57" s="111"/>
    </row>
    <row r="58" spans="1:2" x14ac:dyDescent="0.2">
      <c r="A58" s="28"/>
      <c r="B58" s="111"/>
    </row>
    <row r="59" spans="1:2" x14ac:dyDescent="0.2">
      <c r="A59" s="28"/>
      <c r="B59" s="111"/>
    </row>
    <row r="60" spans="1:2" x14ac:dyDescent="0.2">
      <c r="A60" s="28"/>
      <c r="B60" s="111"/>
    </row>
    <row r="61" spans="1:2" x14ac:dyDescent="0.2">
      <c r="A61" s="28"/>
      <c r="B61" s="111"/>
    </row>
    <row r="62" spans="1:2" x14ac:dyDescent="0.2">
      <c r="A62" s="28"/>
      <c r="B62" s="111"/>
    </row>
    <row r="63" spans="1:2" x14ac:dyDescent="0.2">
      <c r="A63" s="28"/>
      <c r="B63" s="111"/>
    </row>
    <row r="64" spans="1:2" x14ac:dyDescent="0.2">
      <c r="A64" s="28"/>
      <c r="B64" s="111"/>
    </row>
    <row r="65" spans="1:2" x14ac:dyDescent="0.2">
      <c r="A65" s="28"/>
      <c r="B65" s="111"/>
    </row>
    <row r="66" spans="1:2" x14ac:dyDescent="0.2">
      <c r="A66" s="28"/>
      <c r="B66" s="111"/>
    </row>
    <row r="67" spans="1:2" x14ac:dyDescent="0.2">
      <c r="A67" s="28"/>
      <c r="B67" s="111"/>
    </row>
    <row r="68" spans="1:2" x14ac:dyDescent="0.2">
      <c r="A68" s="28"/>
      <c r="B68" s="111"/>
    </row>
    <row r="69" spans="1:2" x14ac:dyDescent="0.2">
      <c r="A69" s="28"/>
      <c r="B69" s="111"/>
    </row>
    <row r="70" spans="1:2" x14ac:dyDescent="0.2">
      <c r="A70" s="28"/>
      <c r="B70" s="111"/>
    </row>
    <row r="71" spans="1:2" x14ac:dyDescent="0.2">
      <c r="A71" s="28"/>
      <c r="B71" s="111"/>
    </row>
    <row r="72" spans="1:2" x14ac:dyDescent="0.2">
      <c r="A72" s="28"/>
      <c r="B72" s="111"/>
    </row>
    <row r="73" spans="1:2" x14ac:dyDescent="0.2">
      <c r="A73" s="28"/>
      <c r="B73" s="111"/>
    </row>
    <row r="74" spans="1:2" x14ac:dyDescent="0.2">
      <c r="A74" s="28"/>
      <c r="B74" s="111"/>
    </row>
    <row r="75" spans="1:2" x14ac:dyDescent="0.2">
      <c r="A75" s="28"/>
      <c r="B75" s="111"/>
    </row>
    <row r="76" spans="1:2" x14ac:dyDescent="0.2">
      <c r="A76" s="28"/>
      <c r="B76" s="111"/>
    </row>
    <row r="77" spans="1:2" x14ac:dyDescent="0.2">
      <c r="A77" s="28"/>
      <c r="B77" s="111"/>
    </row>
    <row r="78" spans="1:2" x14ac:dyDescent="0.2">
      <c r="A78" s="28"/>
      <c r="B78" s="100"/>
    </row>
    <row r="79" spans="1:2" x14ac:dyDescent="0.2">
      <c r="A79" s="28"/>
      <c r="B79" s="100"/>
    </row>
    <row r="80" spans="1:2" x14ac:dyDescent="0.2">
      <c r="A80" s="28"/>
      <c r="B80" s="100"/>
    </row>
    <row r="81" spans="1:2" x14ac:dyDescent="0.2">
      <c r="A81" s="28"/>
      <c r="B81" s="100"/>
    </row>
    <row r="82" spans="1:2" x14ac:dyDescent="0.2">
      <c r="A82" s="28"/>
      <c r="B82" s="100"/>
    </row>
    <row r="83" spans="1:2" x14ac:dyDescent="0.2">
      <c r="A83" s="28"/>
      <c r="B83" s="100"/>
    </row>
    <row r="84" spans="1:2" x14ac:dyDescent="0.2">
      <c r="A84" s="28"/>
      <c r="B84" s="100"/>
    </row>
    <row r="85" spans="1:2" x14ac:dyDescent="0.2">
      <c r="A85" s="28"/>
      <c r="B85" s="100"/>
    </row>
    <row r="86" spans="1:2" x14ac:dyDescent="0.2">
      <c r="A86" s="28"/>
      <c r="B86" s="100"/>
    </row>
    <row r="87" spans="1:2" x14ac:dyDescent="0.2">
      <c r="A87" s="28"/>
      <c r="B87" s="100"/>
    </row>
    <row r="88" spans="1:2" x14ac:dyDescent="0.2">
      <c r="A88" s="28"/>
      <c r="B88" s="100"/>
    </row>
    <row r="89" spans="1:2" x14ac:dyDescent="0.2">
      <c r="A89" s="28"/>
      <c r="B89" s="100"/>
    </row>
    <row r="90" spans="1:2" x14ac:dyDescent="0.2">
      <c r="A90" s="28"/>
      <c r="B90" s="100"/>
    </row>
    <row r="91" spans="1:2" x14ac:dyDescent="0.2">
      <c r="A91" s="28"/>
      <c r="B91" s="100"/>
    </row>
    <row r="92" spans="1:2" x14ac:dyDescent="0.2">
      <c r="A92" s="28"/>
      <c r="B92" s="100"/>
    </row>
    <row r="93" spans="1:2" x14ac:dyDescent="0.2">
      <c r="A93" s="28"/>
      <c r="B93" s="100"/>
    </row>
    <row r="94" spans="1:2" x14ac:dyDescent="0.2">
      <c r="A94" s="28"/>
      <c r="B94" s="100"/>
    </row>
    <row r="95" spans="1:2" x14ac:dyDescent="0.2">
      <c r="A95" s="28"/>
      <c r="B95" s="100"/>
    </row>
    <row r="96" spans="1:2" x14ac:dyDescent="0.2">
      <c r="A96" s="28"/>
      <c r="B96" s="100"/>
    </row>
    <row r="97" spans="1:2" x14ac:dyDescent="0.2">
      <c r="A97" s="28"/>
      <c r="B97" s="100"/>
    </row>
    <row r="98" spans="1:2" x14ac:dyDescent="0.2">
      <c r="A98" s="28"/>
      <c r="B98" s="100"/>
    </row>
    <row r="99" spans="1:2" x14ac:dyDescent="0.2">
      <c r="A99" s="28"/>
      <c r="B99" s="100"/>
    </row>
    <row r="100" spans="1:2" x14ac:dyDescent="0.2">
      <c r="A100" s="28"/>
      <c r="B100" s="100"/>
    </row>
    <row r="101" spans="1:2" x14ac:dyDescent="0.2">
      <c r="A101" s="28"/>
      <c r="B101" s="100"/>
    </row>
    <row r="102" spans="1:2" x14ac:dyDescent="0.2">
      <c r="A102" s="28"/>
      <c r="B102" s="100"/>
    </row>
    <row r="103" spans="1:2" x14ac:dyDescent="0.2">
      <c r="A103" s="28"/>
      <c r="B103" s="100"/>
    </row>
    <row r="104" spans="1:2" x14ac:dyDescent="0.2">
      <c r="A104" s="28"/>
      <c r="B104" s="100"/>
    </row>
    <row r="105" spans="1:2" x14ac:dyDescent="0.2">
      <c r="A105" s="28"/>
      <c r="B105" s="100"/>
    </row>
  </sheetData>
  <conditionalFormatting sqref="C2:C9">
    <cfRule type="colorScale" priority="25">
      <colorScale>
        <cfvo type="min"/>
        <cfvo type="percentile" val="50"/>
        <cfvo type="max"/>
        <color rgb="FFF8696B"/>
        <color rgb="FFFFEB84"/>
        <color rgb="FF63BE7B"/>
      </colorScale>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C123"/>
  <sheetViews>
    <sheetView workbookViewId="0">
      <selection activeCell="J8" sqref="J8"/>
    </sheetView>
  </sheetViews>
  <sheetFormatPr defaultColWidth="9.140625" defaultRowHeight="14.25" x14ac:dyDescent="0.2"/>
  <cols>
    <col min="1" max="1" width="10.28515625" style="4" customWidth="1"/>
    <col min="2" max="2" width="73.140625" style="103" customWidth="1"/>
    <col min="3" max="3" width="10.85546875" style="4" customWidth="1"/>
    <col min="4" max="16384" width="9.140625" style="4"/>
  </cols>
  <sheetData>
    <row r="1" spans="1:3" ht="42.75" customHeight="1" x14ac:dyDescent="0.2">
      <c r="A1" s="94" t="s">
        <v>22</v>
      </c>
      <c r="B1" s="95" t="s">
        <v>41</v>
      </c>
      <c r="C1" s="89" t="s">
        <v>199</v>
      </c>
    </row>
    <row r="2" spans="1:3" ht="63.75" customHeight="1" x14ac:dyDescent="0.2">
      <c r="A2" s="96">
        <v>1</v>
      </c>
      <c r="B2" s="120" t="s">
        <v>108</v>
      </c>
      <c r="C2" s="129" t="s">
        <v>255</v>
      </c>
    </row>
    <row r="3" spans="1:3" ht="63.75" customHeight="1" x14ac:dyDescent="0.2">
      <c r="A3" s="96">
        <v>2</v>
      </c>
      <c r="B3" s="121" t="s">
        <v>229</v>
      </c>
      <c r="C3" s="129" t="s">
        <v>256</v>
      </c>
    </row>
    <row r="4" spans="1:3" ht="63.75" customHeight="1" x14ac:dyDescent="0.2">
      <c r="A4" s="96">
        <v>3</v>
      </c>
      <c r="B4" s="120" t="s">
        <v>109</v>
      </c>
      <c r="C4" s="129" t="s">
        <v>257</v>
      </c>
    </row>
    <row r="5" spans="1:3" ht="63.75" customHeight="1" x14ac:dyDescent="0.2">
      <c r="A5" s="96">
        <v>4</v>
      </c>
      <c r="B5" s="121" t="s">
        <v>110</v>
      </c>
      <c r="C5" s="129" t="s">
        <v>258</v>
      </c>
    </row>
    <row r="6" spans="1:3" ht="63.75" customHeight="1" x14ac:dyDescent="0.2">
      <c r="A6" s="96">
        <v>5</v>
      </c>
      <c r="B6" s="121" t="s">
        <v>111</v>
      </c>
      <c r="C6" s="129" t="s">
        <v>257</v>
      </c>
    </row>
    <row r="7" spans="1:3" ht="63.75" customHeight="1" x14ac:dyDescent="0.2">
      <c r="A7" s="96">
        <v>6</v>
      </c>
      <c r="B7" s="122" t="s">
        <v>230</v>
      </c>
      <c r="C7" s="129" t="s">
        <v>257</v>
      </c>
    </row>
    <row r="8" spans="1:3" ht="15" customHeight="1" x14ac:dyDescent="0.2">
      <c r="B8" s="4"/>
    </row>
    <row r="9" spans="1:3" ht="15" customHeight="1" x14ac:dyDescent="0.2">
      <c r="B9" s="4"/>
    </row>
    <row r="10" spans="1:3" ht="15" customHeight="1" x14ac:dyDescent="0.2">
      <c r="B10" s="4"/>
    </row>
    <row r="11" spans="1:3" ht="15" customHeight="1" x14ac:dyDescent="0.2">
      <c r="A11" s="28"/>
      <c r="B11" s="4"/>
    </row>
    <row r="12" spans="1:3" x14ac:dyDescent="0.2">
      <c r="A12" s="28"/>
      <c r="B12" s="111"/>
    </row>
    <row r="13" spans="1:3" x14ac:dyDescent="0.2">
      <c r="A13" s="28"/>
      <c r="B13" s="111"/>
    </row>
    <row r="14" spans="1:3" x14ac:dyDescent="0.2">
      <c r="A14" s="28"/>
      <c r="B14" s="111"/>
    </row>
    <row r="15" spans="1:3" x14ac:dyDescent="0.2">
      <c r="A15" s="28"/>
      <c r="B15" s="111"/>
    </row>
    <row r="16" spans="1:3" x14ac:dyDescent="0.2">
      <c r="A16" s="28"/>
      <c r="B16" s="111"/>
    </row>
    <row r="17" spans="1:2" x14ac:dyDescent="0.2">
      <c r="A17" s="28"/>
      <c r="B17" s="111"/>
    </row>
    <row r="18" spans="1:2" x14ac:dyDescent="0.2">
      <c r="A18" s="28"/>
      <c r="B18" s="111"/>
    </row>
    <row r="19" spans="1:2" x14ac:dyDescent="0.2">
      <c r="B19" s="111"/>
    </row>
    <row r="20" spans="1:2" x14ac:dyDescent="0.2">
      <c r="B20" s="111"/>
    </row>
    <row r="21" spans="1:2" x14ac:dyDescent="0.2">
      <c r="B21" s="111"/>
    </row>
    <row r="22" spans="1:2" x14ac:dyDescent="0.2">
      <c r="B22" s="111"/>
    </row>
    <row r="23" spans="1:2" x14ac:dyDescent="0.2">
      <c r="B23" s="111"/>
    </row>
    <row r="24" spans="1:2" x14ac:dyDescent="0.2">
      <c r="A24" s="28"/>
      <c r="B24" s="111"/>
    </row>
    <row r="25" spans="1:2" x14ac:dyDescent="0.2">
      <c r="A25" s="28"/>
      <c r="B25" s="111"/>
    </row>
    <row r="26" spans="1:2" x14ac:dyDescent="0.2">
      <c r="A26" s="28"/>
      <c r="B26" s="111"/>
    </row>
    <row r="27" spans="1:2" x14ac:dyDescent="0.2">
      <c r="A27" s="28"/>
      <c r="B27" s="111"/>
    </row>
    <row r="28" spans="1:2" x14ac:dyDescent="0.2">
      <c r="A28" s="28"/>
      <c r="B28" s="111"/>
    </row>
    <row r="29" spans="1:2" x14ac:dyDescent="0.2">
      <c r="A29" s="28"/>
      <c r="B29" s="111"/>
    </row>
    <row r="30" spans="1:2" x14ac:dyDescent="0.2">
      <c r="A30" s="28"/>
      <c r="B30" s="111"/>
    </row>
    <row r="31" spans="1:2" x14ac:dyDescent="0.2">
      <c r="A31" s="28"/>
      <c r="B31" s="111"/>
    </row>
    <row r="32" spans="1:2" x14ac:dyDescent="0.2">
      <c r="A32" s="28"/>
      <c r="B32" s="111"/>
    </row>
    <row r="33" spans="1:2" x14ac:dyDescent="0.2">
      <c r="A33" s="28"/>
      <c r="B33" s="111"/>
    </row>
    <row r="34" spans="1:2" x14ac:dyDescent="0.2">
      <c r="A34" s="28"/>
      <c r="B34" s="111"/>
    </row>
    <row r="35" spans="1:2" x14ac:dyDescent="0.2">
      <c r="A35" s="28"/>
      <c r="B35" s="111"/>
    </row>
    <row r="36" spans="1:2" x14ac:dyDescent="0.2">
      <c r="A36" s="28"/>
      <c r="B36" s="111"/>
    </row>
    <row r="37" spans="1:2" x14ac:dyDescent="0.2">
      <c r="A37" s="28"/>
      <c r="B37" s="111"/>
    </row>
    <row r="38" spans="1:2" x14ac:dyDescent="0.2">
      <c r="A38" s="28"/>
      <c r="B38" s="111"/>
    </row>
    <row r="39" spans="1:2" x14ac:dyDescent="0.2">
      <c r="A39" s="28"/>
      <c r="B39" s="111"/>
    </row>
    <row r="40" spans="1:2" x14ac:dyDescent="0.2">
      <c r="A40" s="28"/>
      <c r="B40" s="111"/>
    </row>
    <row r="41" spans="1:2" x14ac:dyDescent="0.2">
      <c r="A41" s="28"/>
      <c r="B41" s="111"/>
    </row>
    <row r="42" spans="1:2" x14ac:dyDescent="0.2">
      <c r="A42" s="28"/>
      <c r="B42" s="111"/>
    </row>
    <row r="43" spans="1:2" x14ac:dyDescent="0.2">
      <c r="A43" s="28"/>
      <c r="B43" s="111"/>
    </row>
    <row r="44" spans="1:2" x14ac:dyDescent="0.2">
      <c r="A44" s="28"/>
      <c r="B44" s="111"/>
    </row>
    <row r="45" spans="1:2" x14ac:dyDescent="0.2">
      <c r="A45" s="28"/>
      <c r="B45" s="111"/>
    </row>
    <row r="46" spans="1:2" x14ac:dyDescent="0.2">
      <c r="A46" s="28"/>
      <c r="B46" s="111"/>
    </row>
    <row r="47" spans="1:2" x14ac:dyDescent="0.2">
      <c r="A47" s="28"/>
      <c r="B47" s="111"/>
    </row>
    <row r="48" spans="1:2" x14ac:dyDescent="0.2">
      <c r="A48" s="28"/>
      <c r="B48" s="111"/>
    </row>
    <row r="49" spans="1:2" x14ac:dyDescent="0.2">
      <c r="A49" s="28"/>
      <c r="B49" s="111"/>
    </row>
    <row r="50" spans="1:2" x14ac:dyDescent="0.2">
      <c r="A50" s="28"/>
      <c r="B50" s="111"/>
    </row>
    <row r="51" spans="1:2" x14ac:dyDescent="0.2">
      <c r="A51" s="28"/>
      <c r="B51" s="111"/>
    </row>
    <row r="52" spans="1:2" x14ac:dyDescent="0.2">
      <c r="A52" s="28"/>
      <c r="B52" s="111"/>
    </row>
    <row r="53" spans="1:2" x14ac:dyDescent="0.2">
      <c r="A53" s="28"/>
      <c r="B53" s="111"/>
    </row>
    <row r="54" spans="1:2" x14ac:dyDescent="0.2">
      <c r="A54" s="28"/>
      <c r="B54" s="111"/>
    </row>
    <row r="55" spans="1:2" x14ac:dyDescent="0.2">
      <c r="A55" s="28"/>
      <c r="B55" s="111"/>
    </row>
    <row r="56" spans="1:2" x14ac:dyDescent="0.2">
      <c r="A56" s="28"/>
      <c r="B56" s="111"/>
    </row>
    <row r="57" spans="1:2" x14ac:dyDescent="0.2">
      <c r="A57" s="28"/>
      <c r="B57" s="111"/>
    </row>
    <row r="58" spans="1:2" x14ac:dyDescent="0.2">
      <c r="A58" s="28"/>
      <c r="B58" s="111"/>
    </row>
    <row r="59" spans="1:2" x14ac:dyDescent="0.2">
      <c r="A59" s="28"/>
      <c r="B59" s="111"/>
    </row>
    <row r="60" spans="1:2" x14ac:dyDescent="0.2">
      <c r="A60" s="28"/>
      <c r="B60" s="111"/>
    </row>
    <row r="61" spans="1:2" x14ac:dyDescent="0.2">
      <c r="A61" s="28"/>
      <c r="B61" s="111"/>
    </row>
    <row r="62" spans="1:2" x14ac:dyDescent="0.2">
      <c r="A62" s="28"/>
      <c r="B62" s="111"/>
    </row>
    <row r="63" spans="1:2" x14ac:dyDescent="0.2">
      <c r="A63" s="28"/>
      <c r="B63" s="111"/>
    </row>
    <row r="64" spans="1:2" x14ac:dyDescent="0.2">
      <c r="A64" s="28"/>
      <c r="B64" s="111"/>
    </row>
    <row r="65" spans="1:2" x14ac:dyDescent="0.2">
      <c r="A65" s="28"/>
      <c r="B65" s="111"/>
    </row>
    <row r="66" spans="1:2" x14ac:dyDescent="0.2">
      <c r="A66" s="28"/>
      <c r="B66" s="111"/>
    </row>
    <row r="67" spans="1:2" x14ac:dyDescent="0.2">
      <c r="A67" s="28"/>
      <c r="B67" s="111"/>
    </row>
    <row r="68" spans="1:2" x14ac:dyDescent="0.2">
      <c r="A68" s="28"/>
      <c r="B68" s="111"/>
    </row>
    <row r="69" spans="1:2" x14ac:dyDescent="0.2">
      <c r="A69" s="28"/>
      <c r="B69" s="111"/>
    </row>
    <row r="70" spans="1:2" x14ac:dyDescent="0.2">
      <c r="A70" s="28"/>
      <c r="B70" s="111"/>
    </row>
    <row r="71" spans="1:2" x14ac:dyDescent="0.2">
      <c r="A71" s="28"/>
      <c r="B71" s="111"/>
    </row>
    <row r="72" spans="1:2" x14ac:dyDescent="0.2">
      <c r="A72" s="28"/>
      <c r="B72" s="111"/>
    </row>
    <row r="73" spans="1:2" x14ac:dyDescent="0.2">
      <c r="A73" s="28"/>
      <c r="B73" s="111"/>
    </row>
    <row r="74" spans="1:2" x14ac:dyDescent="0.2">
      <c r="A74" s="28"/>
      <c r="B74" s="111"/>
    </row>
    <row r="75" spans="1:2" x14ac:dyDescent="0.2">
      <c r="A75" s="28"/>
      <c r="B75" s="111"/>
    </row>
    <row r="76" spans="1:2" x14ac:dyDescent="0.2">
      <c r="A76" s="28"/>
      <c r="B76" s="111"/>
    </row>
    <row r="77" spans="1:2" x14ac:dyDescent="0.2">
      <c r="A77" s="28"/>
      <c r="B77" s="111"/>
    </row>
    <row r="78" spans="1:2" x14ac:dyDescent="0.2">
      <c r="A78" s="28"/>
      <c r="B78" s="111"/>
    </row>
    <row r="79" spans="1:2" x14ac:dyDescent="0.2">
      <c r="A79" s="28"/>
      <c r="B79" s="111"/>
    </row>
    <row r="80" spans="1:2" x14ac:dyDescent="0.2">
      <c r="A80" s="28"/>
      <c r="B80" s="111"/>
    </row>
    <row r="81" spans="1:2" x14ac:dyDescent="0.2">
      <c r="A81" s="28"/>
      <c r="B81" s="111"/>
    </row>
    <row r="82" spans="1:2" x14ac:dyDescent="0.2">
      <c r="A82" s="28"/>
      <c r="B82" s="111"/>
    </row>
    <row r="83" spans="1:2" x14ac:dyDescent="0.2">
      <c r="A83" s="28"/>
      <c r="B83" s="111"/>
    </row>
    <row r="84" spans="1:2" x14ac:dyDescent="0.2">
      <c r="A84" s="28"/>
      <c r="B84" s="111"/>
    </row>
    <row r="85" spans="1:2" x14ac:dyDescent="0.2">
      <c r="A85" s="28"/>
      <c r="B85" s="111"/>
    </row>
    <row r="86" spans="1:2" x14ac:dyDescent="0.2">
      <c r="A86" s="28"/>
      <c r="B86" s="111"/>
    </row>
    <row r="87" spans="1:2" x14ac:dyDescent="0.2">
      <c r="A87" s="28"/>
      <c r="B87" s="111"/>
    </row>
    <row r="88" spans="1:2" x14ac:dyDescent="0.2">
      <c r="A88" s="28"/>
      <c r="B88" s="111"/>
    </row>
    <row r="89" spans="1:2" x14ac:dyDescent="0.2">
      <c r="A89" s="28"/>
      <c r="B89" s="111"/>
    </row>
    <row r="90" spans="1:2" x14ac:dyDescent="0.2">
      <c r="A90" s="28"/>
      <c r="B90" s="111"/>
    </row>
    <row r="91" spans="1:2" x14ac:dyDescent="0.2">
      <c r="A91" s="28"/>
      <c r="B91" s="111"/>
    </row>
    <row r="92" spans="1:2" x14ac:dyDescent="0.2">
      <c r="A92" s="28"/>
      <c r="B92" s="111"/>
    </row>
    <row r="93" spans="1:2" x14ac:dyDescent="0.2">
      <c r="A93" s="28"/>
      <c r="B93" s="111"/>
    </row>
    <row r="94" spans="1:2" x14ac:dyDescent="0.2">
      <c r="A94" s="28"/>
      <c r="B94" s="111"/>
    </row>
    <row r="95" spans="1:2" x14ac:dyDescent="0.2">
      <c r="A95" s="28"/>
      <c r="B95" s="111"/>
    </row>
    <row r="96" spans="1:2" x14ac:dyDescent="0.2">
      <c r="A96" s="28"/>
      <c r="B96" s="100"/>
    </row>
    <row r="97" spans="1:2" x14ac:dyDescent="0.2">
      <c r="A97" s="28"/>
      <c r="B97" s="100"/>
    </row>
    <row r="98" spans="1:2" x14ac:dyDescent="0.2">
      <c r="A98" s="28"/>
      <c r="B98" s="100"/>
    </row>
    <row r="99" spans="1:2" x14ac:dyDescent="0.2">
      <c r="A99" s="28"/>
      <c r="B99" s="100"/>
    </row>
    <row r="100" spans="1:2" x14ac:dyDescent="0.2">
      <c r="A100" s="28"/>
      <c r="B100" s="100"/>
    </row>
    <row r="101" spans="1:2" x14ac:dyDescent="0.2">
      <c r="A101" s="28"/>
      <c r="B101" s="100"/>
    </row>
    <row r="102" spans="1:2" x14ac:dyDescent="0.2">
      <c r="A102" s="28"/>
      <c r="B102" s="100"/>
    </row>
    <row r="103" spans="1:2" x14ac:dyDescent="0.2">
      <c r="A103" s="28"/>
      <c r="B103" s="100"/>
    </row>
    <row r="104" spans="1:2" x14ac:dyDescent="0.2">
      <c r="A104" s="28"/>
      <c r="B104" s="100"/>
    </row>
    <row r="105" spans="1:2" x14ac:dyDescent="0.2">
      <c r="A105" s="28"/>
      <c r="B105" s="100"/>
    </row>
    <row r="106" spans="1:2" x14ac:dyDescent="0.2">
      <c r="A106" s="28"/>
      <c r="B106" s="100"/>
    </row>
    <row r="107" spans="1:2" x14ac:dyDescent="0.2">
      <c r="A107" s="28"/>
      <c r="B107" s="100"/>
    </row>
    <row r="108" spans="1:2" x14ac:dyDescent="0.2">
      <c r="A108" s="28"/>
      <c r="B108" s="100"/>
    </row>
    <row r="109" spans="1:2" x14ac:dyDescent="0.2">
      <c r="A109" s="28"/>
      <c r="B109" s="100"/>
    </row>
    <row r="110" spans="1:2" x14ac:dyDescent="0.2">
      <c r="A110" s="28"/>
      <c r="B110" s="100"/>
    </row>
    <row r="111" spans="1:2" x14ac:dyDescent="0.2">
      <c r="A111" s="28"/>
      <c r="B111" s="100"/>
    </row>
    <row r="112" spans="1:2" x14ac:dyDescent="0.2">
      <c r="A112" s="28"/>
      <c r="B112" s="100"/>
    </row>
    <row r="113" spans="1:2" x14ac:dyDescent="0.2">
      <c r="A113" s="28"/>
      <c r="B113" s="100"/>
    </row>
    <row r="114" spans="1:2" x14ac:dyDescent="0.2">
      <c r="A114" s="28"/>
      <c r="B114" s="100"/>
    </row>
    <row r="115" spans="1:2" x14ac:dyDescent="0.2">
      <c r="A115" s="28"/>
      <c r="B115" s="100"/>
    </row>
    <row r="116" spans="1:2" x14ac:dyDescent="0.2">
      <c r="A116" s="28"/>
      <c r="B116" s="100"/>
    </row>
    <row r="117" spans="1:2" x14ac:dyDescent="0.2">
      <c r="A117" s="28"/>
      <c r="B117" s="100"/>
    </row>
    <row r="118" spans="1:2" x14ac:dyDescent="0.2">
      <c r="A118" s="28"/>
      <c r="B118" s="100"/>
    </row>
    <row r="119" spans="1:2" x14ac:dyDescent="0.2">
      <c r="A119" s="28"/>
      <c r="B119" s="100"/>
    </row>
    <row r="120" spans="1:2" x14ac:dyDescent="0.2">
      <c r="A120" s="28"/>
      <c r="B120" s="100"/>
    </row>
    <row r="121" spans="1:2" x14ac:dyDescent="0.2">
      <c r="A121" s="28"/>
      <c r="B121" s="100"/>
    </row>
    <row r="122" spans="1:2" x14ac:dyDescent="0.2">
      <c r="A122" s="28"/>
      <c r="B122" s="100"/>
    </row>
    <row r="123" spans="1:2" x14ac:dyDescent="0.2">
      <c r="A123" s="28"/>
      <c r="B123" s="100"/>
    </row>
  </sheetData>
  <conditionalFormatting sqref="C2:C7">
    <cfRule type="colorScale" priority="28">
      <colorScale>
        <cfvo type="min"/>
        <cfvo type="percentile" val="50"/>
        <cfvo type="max"/>
        <color rgb="FFF8696B"/>
        <color rgb="FFFFEB84"/>
        <color rgb="FF63BE7B"/>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98"/>
  <sheetViews>
    <sheetView workbookViewId="0">
      <selection activeCell="H9" sqref="H9"/>
    </sheetView>
  </sheetViews>
  <sheetFormatPr defaultColWidth="9.140625" defaultRowHeight="14.25" x14ac:dyDescent="0.2"/>
  <cols>
    <col min="1" max="1" width="10.7109375" style="4" customWidth="1"/>
    <col min="2" max="2" width="73.140625" style="103" customWidth="1"/>
    <col min="3" max="3" width="10.85546875" style="76" customWidth="1"/>
    <col min="4" max="16384" width="9.140625" style="4"/>
  </cols>
  <sheetData>
    <row r="1" spans="1:3" ht="42.75" customHeight="1" x14ac:dyDescent="0.2">
      <c r="A1" s="94" t="s">
        <v>22</v>
      </c>
      <c r="B1" s="95" t="s">
        <v>41</v>
      </c>
      <c r="C1" s="88" t="s">
        <v>199</v>
      </c>
    </row>
    <row r="2" spans="1:3" ht="63.75" customHeight="1" x14ac:dyDescent="0.2">
      <c r="A2" s="96">
        <v>1</v>
      </c>
      <c r="B2" s="123" t="s">
        <v>112</v>
      </c>
      <c r="C2" s="129" t="s">
        <v>259</v>
      </c>
    </row>
    <row r="3" spans="1:3" ht="63.75" customHeight="1" x14ac:dyDescent="0.2">
      <c r="A3" s="96">
        <v>2</v>
      </c>
      <c r="B3" s="123" t="s">
        <v>113</v>
      </c>
      <c r="C3" s="129" t="s">
        <v>260</v>
      </c>
    </row>
    <row r="4" spans="1:3" ht="63.75" customHeight="1" x14ac:dyDescent="0.2">
      <c r="A4" s="96">
        <v>3</v>
      </c>
      <c r="B4" s="123" t="s">
        <v>116</v>
      </c>
      <c r="C4" s="129" t="s">
        <v>261</v>
      </c>
    </row>
    <row r="5" spans="1:3" ht="63.75" customHeight="1" x14ac:dyDescent="0.2">
      <c r="A5" s="96">
        <v>4</v>
      </c>
      <c r="B5" s="131" t="s">
        <v>113</v>
      </c>
      <c r="C5" s="129" t="s">
        <v>262</v>
      </c>
    </row>
    <row r="6" spans="1:3" ht="63.75" customHeight="1" x14ac:dyDescent="0.2">
      <c r="A6" s="96">
        <v>5</v>
      </c>
      <c r="B6" s="123" t="s">
        <v>114</v>
      </c>
      <c r="C6" s="129" t="s">
        <v>263</v>
      </c>
    </row>
    <row r="7" spans="1:3" ht="63.75" customHeight="1" x14ac:dyDescent="0.2">
      <c r="A7" s="96">
        <v>6</v>
      </c>
      <c r="B7" s="132" t="s">
        <v>115</v>
      </c>
      <c r="C7" s="129" t="s">
        <v>264</v>
      </c>
    </row>
    <row r="8" spans="1:3" ht="15" customHeight="1" x14ac:dyDescent="0.2">
      <c r="B8" s="4"/>
    </row>
    <row r="9" spans="1:3" ht="15" customHeight="1" x14ac:dyDescent="0.2">
      <c r="A9" s="28"/>
    </row>
    <row r="10" spans="1:3" ht="15" customHeight="1" x14ac:dyDescent="0.2">
      <c r="B10" s="4"/>
    </row>
    <row r="11" spans="1:3" x14ac:dyDescent="0.2">
      <c r="A11" s="28"/>
      <c r="B11" s="4"/>
    </row>
    <row r="12" spans="1:3" ht="15" customHeight="1" x14ac:dyDescent="0.2">
      <c r="A12" s="28"/>
      <c r="B12" s="4"/>
    </row>
    <row r="13" spans="1:3" x14ac:dyDescent="0.2">
      <c r="A13" s="28"/>
      <c r="B13" s="111"/>
    </row>
    <row r="14" spans="1:3" x14ac:dyDescent="0.2">
      <c r="A14" s="28"/>
      <c r="B14" s="111"/>
    </row>
    <row r="15" spans="1:3" x14ac:dyDescent="0.2">
      <c r="A15" s="28"/>
      <c r="B15" s="111"/>
    </row>
    <row r="16" spans="1:3" x14ac:dyDescent="0.2">
      <c r="A16" s="28"/>
      <c r="B16" s="111"/>
    </row>
    <row r="17" spans="1:2" x14ac:dyDescent="0.2">
      <c r="A17" s="28"/>
      <c r="B17" s="111"/>
    </row>
    <row r="18" spans="1:2" x14ac:dyDescent="0.2">
      <c r="A18" s="28"/>
      <c r="B18" s="111"/>
    </row>
    <row r="19" spans="1:2" x14ac:dyDescent="0.2">
      <c r="A19" s="28"/>
      <c r="B19" s="111"/>
    </row>
    <row r="20" spans="1:2" x14ac:dyDescent="0.2">
      <c r="A20" s="28"/>
      <c r="B20" s="111"/>
    </row>
    <row r="21" spans="1:2" x14ac:dyDescent="0.2">
      <c r="A21" s="28"/>
      <c r="B21" s="111"/>
    </row>
    <row r="22" spans="1:2" x14ac:dyDescent="0.2">
      <c r="A22" s="28"/>
      <c r="B22" s="111"/>
    </row>
    <row r="23" spans="1:2" x14ac:dyDescent="0.2">
      <c r="A23" s="28"/>
      <c r="B23" s="111"/>
    </row>
    <row r="24" spans="1:2" x14ac:dyDescent="0.2">
      <c r="A24" s="28"/>
      <c r="B24" s="111"/>
    </row>
    <row r="25" spans="1:2" x14ac:dyDescent="0.2">
      <c r="A25" s="28"/>
      <c r="B25" s="111"/>
    </row>
    <row r="26" spans="1:2" x14ac:dyDescent="0.2">
      <c r="A26" s="28"/>
      <c r="B26" s="111"/>
    </row>
    <row r="27" spans="1:2" x14ac:dyDescent="0.2">
      <c r="A27" s="28"/>
      <c r="B27" s="111"/>
    </row>
    <row r="28" spans="1:2" x14ac:dyDescent="0.2">
      <c r="A28" s="28"/>
      <c r="B28" s="111"/>
    </row>
    <row r="29" spans="1:2" x14ac:dyDescent="0.2">
      <c r="A29" s="28"/>
      <c r="B29" s="111"/>
    </row>
    <row r="30" spans="1:2" x14ac:dyDescent="0.2">
      <c r="A30" s="28"/>
      <c r="B30" s="111"/>
    </row>
    <row r="31" spans="1:2" x14ac:dyDescent="0.2">
      <c r="A31" s="28"/>
      <c r="B31" s="111"/>
    </row>
    <row r="32" spans="1:2" x14ac:dyDescent="0.2">
      <c r="A32" s="28"/>
      <c r="B32" s="111"/>
    </row>
    <row r="33" spans="1:2" x14ac:dyDescent="0.2">
      <c r="A33" s="28"/>
      <c r="B33" s="111"/>
    </row>
    <row r="34" spans="1:2" x14ac:dyDescent="0.2">
      <c r="A34" s="28"/>
      <c r="B34" s="111"/>
    </row>
    <row r="35" spans="1:2" x14ac:dyDescent="0.2">
      <c r="A35" s="28"/>
      <c r="B35" s="111"/>
    </row>
    <row r="36" spans="1:2" x14ac:dyDescent="0.2">
      <c r="A36" s="28"/>
      <c r="B36" s="111"/>
    </row>
    <row r="37" spans="1:2" x14ac:dyDescent="0.2">
      <c r="A37" s="28"/>
      <c r="B37" s="111"/>
    </row>
    <row r="38" spans="1:2" x14ac:dyDescent="0.2">
      <c r="A38" s="28"/>
      <c r="B38" s="111"/>
    </row>
    <row r="39" spans="1:2" x14ac:dyDescent="0.2">
      <c r="A39" s="28"/>
      <c r="B39" s="111"/>
    </row>
    <row r="40" spans="1:2" x14ac:dyDescent="0.2">
      <c r="A40" s="28"/>
      <c r="B40" s="111"/>
    </row>
    <row r="41" spans="1:2" x14ac:dyDescent="0.2">
      <c r="A41" s="28"/>
      <c r="B41" s="111"/>
    </row>
    <row r="42" spans="1:2" x14ac:dyDescent="0.2">
      <c r="A42" s="28"/>
      <c r="B42" s="111"/>
    </row>
    <row r="43" spans="1:2" x14ac:dyDescent="0.2">
      <c r="A43" s="28"/>
      <c r="B43" s="111"/>
    </row>
    <row r="44" spans="1:2" x14ac:dyDescent="0.2">
      <c r="A44" s="28"/>
      <c r="B44" s="111"/>
    </row>
    <row r="45" spans="1:2" x14ac:dyDescent="0.2">
      <c r="A45" s="28"/>
      <c r="B45" s="111"/>
    </row>
    <row r="46" spans="1:2" x14ac:dyDescent="0.2">
      <c r="A46" s="28"/>
      <c r="B46" s="111"/>
    </row>
    <row r="47" spans="1:2" x14ac:dyDescent="0.2">
      <c r="A47" s="28"/>
      <c r="B47" s="111"/>
    </row>
    <row r="48" spans="1:2" x14ac:dyDescent="0.2">
      <c r="A48" s="28"/>
      <c r="B48" s="111"/>
    </row>
    <row r="49" spans="1:2" x14ac:dyDescent="0.2">
      <c r="A49" s="28"/>
      <c r="B49" s="111"/>
    </row>
    <row r="50" spans="1:2" x14ac:dyDescent="0.2">
      <c r="A50" s="28"/>
      <c r="B50" s="111"/>
    </row>
    <row r="51" spans="1:2" x14ac:dyDescent="0.2">
      <c r="A51" s="28"/>
      <c r="B51" s="111"/>
    </row>
    <row r="52" spans="1:2" x14ac:dyDescent="0.2">
      <c r="A52" s="28"/>
      <c r="B52" s="111"/>
    </row>
    <row r="53" spans="1:2" x14ac:dyDescent="0.2">
      <c r="A53" s="28"/>
      <c r="B53" s="111"/>
    </row>
    <row r="54" spans="1:2" x14ac:dyDescent="0.2">
      <c r="A54" s="28"/>
      <c r="B54" s="111"/>
    </row>
    <row r="55" spans="1:2" x14ac:dyDescent="0.2">
      <c r="A55" s="28"/>
      <c r="B55" s="111"/>
    </row>
    <row r="56" spans="1:2" x14ac:dyDescent="0.2">
      <c r="A56" s="28"/>
      <c r="B56" s="111"/>
    </row>
    <row r="57" spans="1:2" x14ac:dyDescent="0.2">
      <c r="A57" s="28"/>
      <c r="B57" s="111"/>
    </row>
    <row r="58" spans="1:2" x14ac:dyDescent="0.2">
      <c r="A58" s="28"/>
      <c r="B58" s="111"/>
    </row>
    <row r="59" spans="1:2" x14ac:dyDescent="0.2">
      <c r="A59" s="28"/>
      <c r="B59" s="111"/>
    </row>
    <row r="60" spans="1:2" x14ac:dyDescent="0.2">
      <c r="A60" s="28"/>
      <c r="B60" s="111"/>
    </row>
    <row r="61" spans="1:2" x14ac:dyDescent="0.2">
      <c r="A61" s="28"/>
      <c r="B61" s="111"/>
    </row>
    <row r="62" spans="1:2" x14ac:dyDescent="0.2">
      <c r="A62" s="28"/>
      <c r="B62" s="111"/>
    </row>
    <row r="63" spans="1:2" x14ac:dyDescent="0.2">
      <c r="A63" s="28"/>
      <c r="B63" s="111"/>
    </row>
    <row r="64" spans="1:2" x14ac:dyDescent="0.2">
      <c r="A64" s="28"/>
      <c r="B64" s="111"/>
    </row>
    <row r="65" spans="1:2" x14ac:dyDescent="0.2">
      <c r="A65" s="28"/>
      <c r="B65" s="111"/>
    </row>
    <row r="66" spans="1:2" x14ac:dyDescent="0.2">
      <c r="A66" s="28"/>
      <c r="B66" s="111"/>
    </row>
    <row r="67" spans="1:2" x14ac:dyDescent="0.2">
      <c r="A67" s="28"/>
      <c r="B67" s="111"/>
    </row>
    <row r="68" spans="1:2" x14ac:dyDescent="0.2">
      <c r="A68" s="28"/>
      <c r="B68" s="111"/>
    </row>
    <row r="69" spans="1:2" x14ac:dyDescent="0.2">
      <c r="A69" s="28"/>
      <c r="B69" s="111"/>
    </row>
    <row r="70" spans="1:2" x14ac:dyDescent="0.2">
      <c r="A70" s="28"/>
      <c r="B70" s="111"/>
    </row>
    <row r="71" spans="1:2" x14ac:dyDescent="0.2">
      <c r="A71" s="28"/>
      <c r="B71" s="100"/>
    </row>
    <row r="72" spans="1:2" x14ac:dyDescent="0.2">
      <c r="A72" s="28"/>
      <c r="B72" s="100"/>
    </row>
    <row r="73" spans="1:2" x14ac:dyDescent="0.2">
      <c r="A73" s="28"/>
      <c r="B73" s="100"/>
    </row>
    <row r="74" spans="1:2" x14ac:dyDescent="0.2">
      <c r="A74" s="28"/>
      <c r="B74" s="100"/>
    </row>
    <row r="75" spans="1:2" x14ac:dyDescent="0.2">
      <c r="A75" s="28"/>
      <c r="B75" s="100"/>
    </row>
    <row r="76" spans="1:2" x14ac:dyDescent="0.2">
      <c r="A76" s="28"/>
      <c r="B76" s="100"/>
    </row>
    <row r="77" spans="1:2" x14ac:dyDescent="0.2">
      <c r="A77" s="28"/>
      <c r="B77" s="100"/>
    </row>
    <row r="78" spans="1:2" x14ac:dyDescent="0.2">
      <c r="A78" s="28"/>
      <c r="B78" s="100"/>
    </row>
    <row r="79" spans="1:2" x14ac:dyDescent="0.2">
      <c r="A79" s="28"/>
      <c r="B79" s="100"/>
    </row>
    <row r="80" spans="1:2" x14ac:dyDescent="0.2">
      <c r="A80" s="28"/>
      <c r="B80" s="100"/>
    </row>
    <row r="81" spans="1:2" x14ac:dyDescent="0.2">
      <c r="A81" s="28"/>
      <c r="B81" s="100"/>
    </row>
    <row r="82" spans="1:2" x14ac:dyDescent="0.2">
      <c r="A82" s="28"/>
      <c r="B82" s="100"/>
    </row>
    <row r="83" spans="1:2" x14ac:dyDescent="0.2">
      <c r="A83" s="28"/>
      <c r="B83" s="100"/>
    </row>
    <row r="84" spans="1:2" x14ac:dyDescent="0.2">
      <c r="A84" s="28"/>
      <c r="B84" s="100"/>
    </row>
    <row r="85" spans="1:2" x14ac:dyDescent="0.2">
      <c r="A85" s="28"/>
      <c r="B85" s="100"/>
    </row>
    <row r="86" spans="1:2" x14ac:dyDescent="0.2">
      <c r="A86" s="28"/>
      <c r="B86" s="100"/>
    </row>
    <row r="87" spans="1:2" x14ac:dyDescent="0.2">
      <c r="A87" s="28"/>
      <c r="B87" s="100"/>
    </row>
    <row r="88" spans="1:2" x14ac:dyDescent="0.2">
      <c r="A88" s="28"/>
      <c r="B88" s="100"/>
    </row>
    <row r="89" spans="1:2" x14ac:dyDescent="0.2">
      <c r="A89" s="28"/>
      <c r="B89" s="100"/>
    </row>
    <row r="90" spans="1:2" x14ac:dyDescent="0.2">
      <c r="A90" s="28"/>
      <c r="B90" s="100"/>
    </row>
    <row r="91" spans="1:2" x14ac:dyDescent="0.2">
      <c r="A91" s="28"/>
      <c r="B91" s="100"/>
    </row>
    <row r="92" spans="1:2" x14ac:dyDescent="0.2">
      <c r="A92" s="28"/>
      <c r="B92" s="100"/>
    </row>
    <row r="93" spans="1:2" x14ac:dyDescent="0.2">
      <c r="A93" s="28"/>
      <c r="B93" s="100"/>
    </row>
    <row r="94" spans="1:2" x14ac:dyDescent="0.2">
      <c r="A94" s="28"/>
      <c r="B94" s="100"/>
    </row>
    <row r="95" spans="1:2" x14ac:dyDescent="0.2">
      <c r="A95" s="28"/>
      <c r="B95" s="100"/>
    </row>
    <row r="96" spans="1:2" x14ac:dyDescent="0.2">
      <c r="A96" s="28"/>
      <c r="B96" s="100"/>
    </row>
    <row r="97" spans="1:2" x14ac:dyDescent="0.2">
      <c r="A97" s="28"/>
      <c r="B97" s="100"/>
    </row>
    <row r="98" spans="1:2" x14ac:dyDescent="0.2">
      <c r="A98" s="28"/>
      <c r="B98" s="100"/>
    </row>
  </sheetData>
  <conditionalFormatting sqref="C2:C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78"/>
  <sheetViews>
    <sheetView workbookViewId="0">
      <selection activeCell="H8" sqref="H8"/>
    </sheetView>
  </sheetViews>
  <sheetFormatPr defaultColWidth="9.140625" defaultRowHeight="14.25" x14ac:dyDescent="0.2"/>
  <cols>
    <col min="1" max="1" width="10.5703125" style="4" customWidth="1"/>
    <col min="2" max="2" width="73.140625" style="103" customWidth="1"/>
    <col min="3" max="3" width="10.85546875" style="76" customWidth="1"/>
    <col min="4" max="16384" width="9.140625" style="4"/>
  </cols>
  <sheetData>
    <row r="1" spans="1:3" ht="42.75" customHeight="1" x14ac:dyDescent="0.2">
      <c r="A1" s="94" t="s">
        <v>22</v>
      </c>
      <c r="B1" s="95" t="s">
        <v>41</v>
      </c>
      <c r="C1" s="88" t="s">
        <v>199</v>
      </c>
    </row>
    <row r="2" spans="1:3" ht="63.75" customHeight="1" x14ac:dyDescent="0.2">
      <c r="A2" s="96">
        <v>1</v>
      </c>
      <c r="B2" s="107" t="s">
        <v>117</v>
      </c>
      <c r="C2" s="129" t="s">
        <v>265</v>
      </c>
    </row>
    <row r="3" spans="1:3" ht="63.75" customHeight="1" x14ac:dyDescent="0.2">
      <c r="A3" s="96">
        <v>2</v>
      </c>
      <c r="B3" s="123" t="s">
        <v>118</v>
      </c>
      <c r="C3" s="129" t="s">
        <v>266</v>
      </c>
    </row>
    <row r="4" spans="1:3" ht="63.75" customHeight="1" x14ac:dyDescent="0.2">
      <c r="A4" s="96">
        <v>3</v>
      </c>
      <c r="B4" s="123" t="s">
        <v>119</v>
      </c>
      <c r="C4" s="129" t="s">
        <v>267</v>
      </c>
    </row>
    <row r="5" spans="1:3" ht="63.75" customHeight="1" x14ac:dyDescent="0.2">
      <c r="A5" s="96">
        <v>4</v>
      </c>
      <c r="B5" s="123" t="s">
        <v>120</v>
      </c>
      <c r="C5" s="129" t="s">
        <v>268</v>
      </c>
    </row>
    <row r="6" spans="1:3" ht="63.75" customHeight="1" x14ac:dyDescent="0.2">
      <c r="A6" s="96">
        <v>5</v>
      </c>
      <c r="B6" s="123" t="s">
        <v>121</v>
      </c>
      <c r="C6" s="129" t="s">
        <v>269</v>
      </c>
    </row>
    <row r="7" spans="1:3" ht="63.75" customHeight="1" x14ac:dyDescent="0.2">
      <c r="A7" s="96">
        <v>6</v>
      </c>
      <c r="B7" s="123" t="s">
        <v>122</v>
      </c>
      <c r="C7" s="129" t="s">
        <v>270</v>
      </c>
    </row>
    <row r="8" spans="1:3" ht="63.75" customHeight="1" x14ac:dyDescent="0.2">
      <c r="A8" s="96">
        <v>7</v>
      </c>
      <c r="B8" s="97" t="s">
        <v>123</v>
      </c>
      <c r="C8" s="129" t="s">
        <v>271</v>
      </c>
    </row>
    <row r="9" spans="1:3" ht="15" customHeight="1" x14ac:dyDescent="0.2">
      <c r="A9" s="28"/>
      <c r="B9" s="4"/>
    </row>
    <row r="10" spans="1:3" ht="15" customHeight="1" x14ac:dyDescent="0.2">
      <c r="A10" s="28"/>
      <c r="B10" s="4"/>
    </row>
    <row r="11" spans="1:3" ht="15" customHeight="1" x14ac:dyDescent="0.2">
      <c r="A11" s="28"/>
      <c r="B11" s="4"/>
    </row>
    <row r="12" spans="1:3" ht="15" customHeight="1" x14ac:dyDescent="0.2">
      <c r="A12" s="28"/>
      <c r="B12" s="4"/>
    </row>
    <row r="13" spans="1:3" x14ac:dyDescent="0.2">
      <c r="A13" s="28"/>
      <c r="B13" s="111"/>
    </row>
    <row r="14" spans="1:3" x14ac:dyDescent="0.2">
      <c r="A14" s="28"/>
      <c r="B14" s="111"/>
    </row>
    <row r="15" spans="1:3" x14ac:dyDescent="0.2">
      <c r="A15" s="28"/>
      <c r="B15" s="111"/>
    </row>
    <row r="16" spans="1:3" x14ac:dyDescent="0.2">
      <c r="A16" s="28"/>
      <c r="B16" s="111"/>
    </row>
    <row r="17" spans="1:2" x14ac:dyDescent="0.2">
      <c r="A17" s="28"/>
      <c r="B17" s="111"/>
    </row>
    <row r="18" spans="1:2" x14ac:dyDescent="0.2">
      <c r="A18" s="28"/>
      <c r="B18" s="111"/>
    </row>
    <row r="19" spans="1:2" x14ac:dyDescent="0.2">
      <c r="A19" s="28"/>
      <c r="B19" s="111"/>
    </row>
    <row r="20" spans="1:2" x14ac:dyDescent="0.2">
      <c r="A20" s="28"/>
      <c r="B20" s="111"/>
    </row>
    <row r="21" spans="1:2" x14ac:dyDescent="0.2">
      <c r="A21" s="28"/>
      <c r="B21" s="111"/>
    </row>
    <row r="22" spans="1:2" x14ac:dyDescent="0.2">
      <c r="A22" s="28"/>
      <c r="B22" s="111"/>
    </row>
    <row r="23" spans="1:2" x14ac:dyDescent="0.2">
      <c r="A23" s="28"/>
      <c r="B23" s="111"/>
    </row>
    <row r="24" spans="1:2" x14ac:dyDescent="0.2">
      <c r="A24" s="28"/>
      <c r="B24" s="111"/>
    </row>
    <row r="25" spans="1:2" x14ac:dyDescent="0.2">
      <c r="A25" s="28"/>
      <c r="B25" s="111"/>
    </row>
    <row r="26" spans="1:2" x14ac:dyDescent="0.2">
      <c r="A26" s="28"/>
      <c r="B26" s="111"/>
    </row>
    <row r="27" spans="1:2" x14ac:dyDescent="0.2">
      <c r="A27" s="28"/>
      <c r="B27" s="111"/>
    </row>
    <row r="28" spans="1:2" x14ac:dyDescent="0.2">
      <c r="A28" s="28"/>
      <c r="B28" s="111"/>
    </row>
    <row r="29" spans="1:2" x14ac:dyDescent="0.2">
      <c r="A29" s="28"/>
      <c r="B29" s="111"/>
    </row>
    <row r="30" spans="1:2" x14ac:dyDescent="0.2">
      <c r="A30" s="28"/>
      <c r="B30" s="111"/>
    </row>
    <row r="31" spans="1:2" x14ac:dyDescent="0.2">
      <c r="A31" s="28"/>
      <c r="B31" s="111"/>
    </row>
    <row r="32" spans="1:2" x14ac:dyDescent="0.2">
      <c r="A32" s="28"/>
      <c r="B32" s="111"/>
    </row>
    <row r="33" spans="1:2" x14ac:dyDescent="0.2">
      <c r="A33" s="28"/>
      <c r="B33" s="111"/>
    </row>
    <row r="34" spans="1:2" x14ac:dyDescent="0.2">
      <c r="A34" s="28"/>
      <c r="B34" s="111"/>
    </row>
    <row r="35" spans="1:2" x14ac:dyDescent="0.2">
      <c r="A35" s="28"/>
      <c r="B35" s="111"/>
    </row>
    <row r="36" spans="1:2" x14ac:dyDescent="0.2">
      <c r="A36" s="28"/>
      <c r="B36" s="111"/>
    </row>
    <row r="37" spans="1:2" x14ac:dyDescent="0.2">
      <c r="A37" s="28"/>
      <c r="B37" s="111"/>
    </row>
    <row r="38" spans="1:2" x14ac:dyDescent="0.2">
      <c r="A38" s="28"/>
      <c r="B38" s="111"/>
    </row>
    <row r="39" spans="1:2" x14ac:dyDescent="0.2">
      <c r="A39" s="28"/>
      <c r="B39" s="111"/>
    </row>
    <row r="40" spans="1:2" x14ac:dyDescent="0.2">
      <c r="A40" s="28"/>
      <c r="B40" s="111"/>
    </row>
    <row r="41" spans="1:2" x14ac:dyDescent="0.2">
      <c r="A41" s="28"/>
      <c r="B41" s="111"/>
    </row>
    <row r="42" spans="1:2" x14ac:dyDescent="0.2">
      <c r="A42" s="28"/>
      <c r="B42" s="111"/>
    </row>
    <row r="43" spans="1:2" x14ac:dyDescent="0.2">
      <c r="A43" s="28"/>
      <c r="B43" s="111"/>
    </row>
    <row r="44" spans="1:2" x14ac:dyDescent="0.2">
      <c r="A44" s="28"/>
      <c r="B44" s="111"/>
    </row>
    <row r="45" spans="1:2" x14ac:dyDescent="0.2">
      <c r="A45" s="28"/>
      <c r="B45" s="111"/>
    </row>
    <row r="46" spans="1:2" x14ac:dyDescent="0.2">
      <c r="A46" s="28"/>
      <c r="B46" s="111"/>
    </row>
    <row r="47" spans="1:2" x14ac:dyDescent="0.2">
      <c r="A47" s="28"/>
      <c r="B47" s="111"/>
    </row>
    <row r="48" spans="1:2" x14ac:dyDescent="0.2">
      <c r="A48" s="28"/>
      <c r="B48" s="111"/>
    </row>
    <row r="49" spans="1:2" x14ac:dyDescent="0.2">
      <c r="A49" s="28"/>
      <c r="B49" s="111"/>
    </row>
    <row r="50" spans="1:2" x14ac:dyDescent="0.2">
      <c r="A50" s="28"/>
      <c r="B50" s="111"/>
    </row>
    <row r="51" spans="1:2" x14ac:dyDescent="0.2">
      <c r="A51" s="28"/>
      <c r="B51" s="100"/>
    </row>
    <row r="52" spans="1:2" x14ac:dyDescent="0.2">
      <c r="A52" s="28"/>
      <c r="B52" s="100"/>
    </row>
    <row r="53" spans="1:2" x14ac:dyDescent="0.2">
      <c r="A53" s="28"/>
      <c r="B53" s="100"/>
    </row>
    <row r="54" spans="1:2" x14ac:dyDescent="0.2">
      <c r="A54" s="28"/>
      <c r="B54" s="100"/>
    </row>
    <row r="55" spans="1:2" x14ac:dyDescent="0.2">
      <c r="A55" s="28"/>
      <c r="B55" s="100"/>
    </row>
    <row r="56" spans="1:2" x14ac:dyDescent="0.2">
      <c r="A56" s="28"/>
      <c r="B56" s="100"/>
    </row>
    <row r="57" spans="1:2" x14ac:dyDescent="0.2">
      <c r="A57" s="28"/>
      <c r="B57" s="100"/>
    </row>
    <row r="58" spans="1:2" x14ac:dyDescent="0.2">
      <c r="A58" s="28"/>
      <c r="B58" s="100"/>
    </row>
    <row r="59" spans="1:2" x14ac:dyDescent="0.2">
      <c r="A59" s="28"/>
      <c r="B59" s="100"/>
    </row>
    <row r="60" spans="1:2" x14ac:dyDescent="0.2">
      <c r="A60" s="28"/>
      <c r="B60" s="100"/>
    </row>
    <row r="61" spans="1:2" x14ac:dyDescent="0.2">
      <c r="A61" s="28"/>
      <c r="B61" s="100"/>
    </row>
    <row r="62" spans="1:2" x14ac:dyDescent="0.2">
      <c r="A62" s="28"/>
      <c r="B62" s="100"/>
    </row>
    <row r="63" spans="1:2" x14ac:dyDescent="0.2">
      <c r="A63" s="28"/>
      <c r="B63" s="100"/>
    </row>
    <row r="64" spans="1:2" x14ac:dyDescent="0.2">
      <c r="A64" s="28"/>
      <c r="B64" s="100"/>
    </row>
    <row r="65" spans="1:2" x14ac:dyDescent="0.2">
      <c r="A65" s="28"/>
      <c r="B65" s="100"/>
    </row>
    <row r="66" spans="1:2" x14ac:dyDescent="0.2">
      <c r="A66" s="28"/>
      <c r="B66" s="100"/>
    </row>
    <row r="67" spans="1:2" x14ac:dyDescent="0.2">
      <c r="A67" s="28"/>
      <c r="B67" s="100"/>
    </row>
    <row r="68" spans="1:2" x14ac:dyDescent="0.2">
      <c r="A68" s="28"/>
      <c r="B68" s="100"/>
    </row>
    <row r="69" spans="1:2" x14ac:dyDescent="0.2">
      <c r="A69" s="28"/>
      <c r="B69" s="100"/>
    </row>
    <row r="70" spans="1:2" x14ac:dyDescent="0.2">
      <c r="A70" s="28"/>
      <c r="B70" s="100"/>
    </row>
    <row r="71" spans="1:2" x14ac:dyDescent="0.2">
      <c r="A71" s="28"/>
      <c r="B71" s="100"/>
    </row>
    <row r="72" spans="1:2" x14ac:dyDescent="0.2">
      <c r="A72" s="28"/>
      <c r="B72" s="100"/>
    </row>
    <row r="73" spans="1:2" x14ac:dyDescent="0.2">
      <c r="A73" s="28"/>
      <c r="B73" s="100"/>
    </row>
    <row r="74" spans="1:2" x14ac:dyDescent="0.2">
      <c r="A74" s="28"/>
      <c r="B74" s="100"/>
    </row>
    <row r="75" spans="1:2" x14ac:dyDescent="0.2">
      <c r="A75" s="28"/>
      <c r="B75" s="100"/>
    </row>
    <row r="76" spans="1:2" x14ac:dyDescent="0.2">
      <c r="A76" s="28"/>
      <c r="B76" s="100"/>
    </row>
    <row r="77" spans="1:2" x14ac:dyDescent="0.2">
      <c r="A77" s="28"/>
      <c r="B77" s="100"/>
    </row>
    <row r="78" spans="1:2" x14ac:dyDescent="0.2">
      <c r="A78" s="28"/>
      <c r="B78" s="100"/>
    </row>
  </sheetData>
  <conditionalFormatting sqref="C2:C8">
    <cfRule type="colorScale" priority="29">
      <colorScale>
        <cfvo type="min"/>
        <cfvo type="percentile" val="50"/>
        <cfvo type="max"/>
        <color rgb="FFF8696B"/>
        <color rgb="FFFFEB84"/>
        <color rgb="FF63BE7B"/>
      </colorScale>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NHSGStandard" ma:contentTypeID="0x0101003F95EE0E5E1B4A03ABDCE61B312B676F01003DB6188D522A5442A8E322B87BFD7C9C" ma:contentTypeVersion="1" ma:contentTypeDescription="Standard NHSG Formal Document Content Type" ma:contentTypeScope="" ma:versionID="c59482280d747fc290d962cc34f62061">
  <xsd:schema xmlns:xsd="http://www.w3.org/2001/XMLSchema" xmlns:p="http://schemas.microsoft.com/office/2006/metadata/properties" xmlns:ns1="http://schemas.microsoft.com/sharepoint/v3" targetNamespace="http://schemas.microsoft.com/office/2006/metadata/properties" ma:root="true" ma:fieldsID="2af8bd33e1288db3c55f2c1f850e3101" ns1:_="">
    <xsd:import namespace="http://schemas.microsoft.com/sharepoint/v3"/>
    <xsd:element name="properties">
      <xsd:complexType>
        <xsd:sequence>
          <xsd:element name="documentManagement">
            <xsd:complexType>
              <xsd:all>
                <xsd:element ref="ns1:NHSG_Document_Author"/>
                <xsd:element ref="ns1:NHSG_Document_Reviewer"/>
                <xsd:element ref="ns1:NHSG_Document_Review_Date"/>
                <xsd:element ref="ns1:ExpiryDate"/>
                <xsd:element ref="ns1:NHSG_Document_Audience"/>
                <xsd:element ref="ns1:NHSG_Document_Subject"/>
                <xsd:element ref="ns1:NHSG_Publication_Class"/>
                <xsd:element ref="ns1:NHSG_Information_Type"/>
                <xsd:element ref="ns1:NHSG_Document_Descript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NHSG_Document_Author" ma:index="1" ma:displayName="Author" ma:internalName="NHSG_Document_Author"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NHSG_Document_Reviewer" ma:index="2" ma:displayName="Document Reviewer" ma:internalName="NHSG_Document_Reviewer"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NHSG_Document_Review_Date" ma:index="3" ma:displayName="Review Date" ma:format="DateOnly" ma:internalName="NHSG_Document_Review_Date" ma:readOnly="false">
      <xsd:simpleType>
        <xsd:restriction base="dms:DateTime"/>
      </xsd:simpleType>
    </xsd:element>
    <xsd:element name="ExpiryDate" ma:index="4" ma:displayName="Expiry Date" ma:format="DateOnly" ma:internalName="ExpiryDate" ma:readOnly="false">
      <xsd:simpleType>
        <xsd:restriction base="dms:DateTime"/>
      </xsd:simpleType>
    </xsd:element>
    <xsd:element name="NHSG_Document_Audience" ma:index="5" ma:displayName="Audience" ma:default="NHS Grampian - Internal" ma:internalName="NHSG_Document_Audience">
      <xsd:simpleType>
        <xsd:restriction base="dms:Choice">
          <xsd:enumeration value="NHS Grampian - Internal"/>
          <xsd:enumeration value="Public - External"/>
        </xsd:restriction>
      </xsd:simpleType>
    </xsd:element>
    <xsd:element name="NHSG_Document_Subject" ma:index="6" ma:displayName="Subject" ma:default="About NHS Grampian" ma:internalName="NHSG_Document_Subject">
      <xsd:simpleType>
        <xsd:restriction base="dms:Choice">
          <xsd:enumeration value="About NHS Grampian"/>
          <xsd:enumeration value="Academic partners"/>
          <xsd:enumeration value="Access to information, rights of"/>
          <xsd:enumeration value="Achievements"/>
          <xsd:enumeration value="Action Plan"/>
          <xsd:enumeration value="Action Plan (Local Joint)"/>
          <xsd:enumeration value="Administrative "/>
          <xsd:enumeration value="Adverse incident reporting"/>
          <xsd:enumeration value="Advocacy"/>
          <xsd:enumeration value="Agenda of Board Meetings"/>
          <xsd:enumeration value="Agenda of Board sub-committee meetings"/>
          <xsd:enumeration value="Agenda of meetings"/>
          <xsd:enumeration value="Aims and objectives"/>
          <xsd:enumeration value="Annual Report"/>
          <xsd:enumeration value="Application forms"/>
          <xsd:enumeration value="Area Clinical Forum (ACF)"/>
          <xsd:enumeration value="Audit issues"/>
          <xsd:enumeration value="Audit material"/>
          <xsd:enumeration value="Benchmarking"/>
          <xsd:enumeration value="Business Continuity"/>
          <xsd:enumeration value="Business Plan/Strategic Plan"/>
          <xsd:enumeration value="Business Planning"/>
          <xsd:enumeration value="Catering"/>
          <xsd:enumeration value="Charitable bodies"/>
          <xsd:enumeration value="Chief Executive"/>
          <xsd:enumeration value="Child Protection"/>
          <xsd:enumeration value="Cleaning"/>
          <xsd:enumeration value="Clinical Audit"/>
          <xsd:enumeration value="Clinical Governance"/>
          <xsd:enumeration value="Clinical Guidelines"/>
          <xsd:enumeration value="Clinical policy/protocol"/>
          <xsd:enumeration value="Clinical services that we commission"/>
          <xsd:enumeration value="Clinical services that we provide"/>
          <xsd:enumeration value="Clinical Supervision"/>
          <xsd:enumeration value="Closures/variation of services"/>
          <xsd:enumeration value="Codes of Conduct"/>
          <xsd:enumeration value="Commercial information"/>
          <xsd:enumeration value="Communications"/>
          <xsd:enumeration value="Communications with the media"/>
          <xsd:enumeration value="Complaints"/>
          <xsd:enumeration value="Complaints procedure"/>
          <xsd:enumeration value="Confidential information"/>
          <xsd:enumeration value="Confidentiality"/>
          <xsd:enumeration value="Consent"/>
          <xsd:enumeration value="Consultant Appraisal"/>
          <xsd:enumeration value="Consultation Paper"/>
          <xsd:enumeration value="Consultation procedures"/>
          <xsd:enumeration value="Consultations in progress"/>
          <xsd:enumeration value="Contracts"/>
          <xsd:enumeration value="Contracts GP/Consultants"/>
          <xsd:enumeration value="Corporate Governance"/>
          <xsd:enumeration value="Corporate Information "/>
          <xsd:enumeration value="Corporate Plan"/>
          <xsd:enumeration value="Corporate Reports"/>
          <xsd:enumeration value="Customer Services"/>
          <xsd:enumeration value="Data Processing Agreements"/>
          <xsd:enumeration value="Data Protection Act 1998"/>
          <xsd:enumeration value="Decision-making processes"/>
          <xsd:enumeration value="Details of NHS Grampian"/>
          <xsd:enumeration value="Development areas"/>
          <xsd:enumeration value="Dietetics"/>
          <xsd:enumeration value="Director of Nursing"/>
          <xsd:enumeration value="Disability and Equality"/>
          <xsd:enumeration value="Disciplinary procedures"/>
          <xsd:enumeration value="e-Care"/>
          <xsd:enumeration value="e-Health"/>
          <xsd:enumeration value="Emergency Planning"/>
          <xsd:enumeration value="Endowment funds"/>
          <xsd:enumeration value="Environmental Information "/>
          <xsd:enumeration value="Environmental Information Regulations"/>
          <xsd:enumeration value="Equality"/>
          <xsd:enumeration value="Equipment - Fixed and Moveable Assets"/>
          <xsd:enumeration value="Estates"/>
          <xsd:enumeration value="Finance, resources"/>
          <xsd:enumeration value="Financial accounts"/>
          <xsd:enumeration value="Financial aims"/>
          <xsd:enumeration value="Financial Information "/>
          <xsd:enumeration value="Financial objectives"/>
          <xsd:enumeration value="Financial targets"/>
          <xsd:enumeration value="Formal consultation documentation"/>
          <xsd:enumeration value="Freedom of Information Scotland Act 2002"/>
          <xsd:enumeration value="Funding details"/>
          <xsd:enumeration value="General Dental Services"/>
          <xsd:enumeration value="General policies and procedures"/>
          <xsd:enumeration value="General Practitioners"/>
          <xsd:enumeration value="Governance"/>
          <xsd:enumeration value="Guidance and information leaflets"/>
          <xsd:enumeration value="Health and Safety Policy"/>
          <xsd:enumeration value="Health and Safety"/>
          <xsd:enumeration value="How the services match the needs of the community"/>
          <xsd:enumeration value="How we deliver our services"/>
          <xsd:enumeration value="Human Resources"/>
          <xsd:enumeration value="IM and T"/>
          <xsd:enumeration value="Improving Working Lives"/>
          <xsd:enumeration value="Independent inspections and findings"/>
          <xsd:enumeration value="Induction"/>
          <xsd:enumeration value="Infection Control and Policy"/>
          <xsd:enumeration value="Information Governance"/>
          <xsd:enumeration value="Information Management"/>
          <xsd:enumeration value="Information-sharing protocols"/>
          <xsd:enumeration value="Internal Meetings"/>
          <xsd:enumeration value="Joint Futures"/>
          <xsd:enumeration value="Key performance indicators"/>
          <xsd:enumeration value="Legal"/>
          <xsd:enumeration value="Local Newsletter"/>
          <xsd:enumeration value="Local NHS structure"/>
          <xsd:enumeration value="Local Strategic Partnerships"/>
          <xsd:enumeration value="Management and Prevention of Violence at Work Policy"/>
          <xsd:enumeration value="Management arrangements"/>
          <xsd:enumeration value="Medical Director"/>
          <xsd:enumeration value="Mental Health Division"/>
          <xsd:enumeration value="Minutes of Board meetings "/>
          <xsd:enumeration value="Minutes of Board sub-committee meetings"/>
          <xsd:enumeration value="Minutes of Management meetings"/>
          <xsd:enumeration value="Minutes of meetings"/>
          <xsd:enumeration value="Monitoring performance"/>
          <xsd:enumeration value="News Release"/>
          <xsd:enumeration value="NHS Plan"/>
          <xsd:enumeration value="Non-clinical services"/>
          <xsd:enumeration value="Occupational Health"/>
          <xsd:enumeration value="Opticians and Optometrists"/>
          <xsd:enumeration value="Organisational structures"/>
          <xsd:enumeration value="Our Services "/>
          <xsd:enumeration value="Pandemic Flu"/>
          <xsd:enumeration value="Partnership working"/>
          <xsd:enumeration value="Patient Confidentiality"/>
          <xsd:enumeration value="Patient Group Direction"/>
          <xsd:enumeration value="Patient Safety "/>
          <xsd:enumeration value="Performance Assessment Framework(PAF)"/>
          <xsd:enumeration value="Personal information"/>
          <xsd:enumeration value="Pharmaceutical services"/>
          <xsd:enumeration value="Planning documents"/>
          <xsd:enumeration value="Policies"/>
          <xsd:enumeration value="Prescribing and prescription"/>
          <xsd:enumeration value="Prescribing Policy"/>
          <xsd:enumeration value="Procedures"/>
          <xsd:enumeration value="Procurement Policy and Procedure"/>
          <xsd:enumeration value="Professional Advice"/>
          <xsd:enumeration value="Profile"/>
          <xsd:enumeration value="Property and Environment"/>
          <xsd:enumeration value="Public Involvement and Consultation"/>
          <xsd:enumeration value="Purchase of equipment and supplies"/>
          <xsd:enumeration value="Range of services that we provide"/>
          <xsd:enumeration value="Reasons for the decisions"/>
          <xsd:enumeration value="Records Management"/>
          <xsd:enumeration value="Register of Interests"/>
          <xsd:enumeration value="Reporting and Management of Incidents Policy"/>
          <xsd:enumeration value="Reports"/>
          <xsd:enumeration value="Risk Management"/>
          <xsd:enumeration value="Scottish Executive Health"/>
          <xsd:enumeration value="Service redesign"/>
          <xsd:enumeration value="Service Strategy"/>
          <xsd:enumeration value="Services, clinical"/>
          <xsd:enumeration value="Services, development"/>
          <xsd:enumeration value="Services, non-clinical"/>
          <xsd:enumeration value="Sexual Health "/>
          <xsd:enumeration value="Shared Care protocol"/>
          <xsd:enumeration value="Social services"/>
          <xsd:enumeration value="Standing Financial Instructions"/>
          <xsd:enumeration value="Standing Orders"/>
          <xsd:enumeration value="Strategies"/>
          <xsd:enumeration value="Subcommittees"/>
          <xsd:enumeration value="Supporting papers of Board Meetings"/>
          <xsd:enumeration value="Supporting papers of Board sub-committee meetings"/>
          <xsd:enumeration value="Supporting papers of other Committees/ Forums"/>
          <xsd:enumeration value="Survey"/>
          <xsd:enumeration value="The Board"/>
          <xsd:enumeration value="Training and Development"/>
          <xsd:enumeration value="User Manuals"/>
          <xsd:enumeration value="Users and Carers"/>
          <xsd:enumeration value="Waste disposal"/>
          <xsd:enumeration value="Workforce Development "/>
          <xsd:enumeration value="Zero Tolerance"/>
        </xsd:restriction>
      </xsd:simpleType>
    </xsd:element>
    <xsd:element name="NHSG_Publication_Class" ma:index="7" ma:displayName="Publication Class" ma:default="Class (a) - Who we are and what we do?" ma:internalName="NHSG_Publication_Class">
      <xsd:simpleType>
        <xsd:restriction base="dms:Choice">
          <xsd:enumeration value="Class 1: ABOUT NHS GRAMPIAN"/>
          <xsd:enumeration value="Class 2: HOW WE DELIVER OUR FUNCTIONS AND SERVICES"/>
          <xsd:enumeration value="Class 3: HOW WE TAKE DECISIONS AND WHAT WE HAVE DECIDED"/>
          <xsd:enumeration value="Class 4: WHAT TO SPEND AND HOW WE SPEND IT"/>
          <xsd:enumeration value="Class 5: HOW WE MANAGE OUR HUMAN, PHYSICAL AND INFORMATION RESOURCES"/>
          <xsd:enumeration value="Class 6: HOW WE PROCURE GOODS AND SERVICES FROM EXTERNAL PROVIDERS"/>
          <xsd:enumeration value="Class 7: HOW WE ARE PERFORMING"/>
          <xsd:enumeration value="Class 8: OUR COMMERCIAL PUBLICATIONS"/>
        </xsd:restriction>
      </xsd:simpleType>
    </xsd:element>
    <xsd:element name="NHSG_Information_Type" ma:index="8" ma:displayName="Information Type" ma:default="Audit" ma:internalName="NHSG_Information_Type">
      <xsd:simpleType>
        <xsd:restriction base="dms:Choice">
          <xsd:enumeration value="Audit"/>
          <xsd:enumeration value="Booklet"/>
          <xsd:enumeration value="Bulletin"/>
          <xsd:enumeration value="Document"/>
          <xsd:enumeration value="Drawings"/>
          <xsd:enumeration value="Guideline"/>
          <xsd:enumeration value="Leaflet"/>
          <xsd:enumeration value="Minutes"/>
          <xsd:enumeration value="Policy"/>
          <xsd:enumeration value="Procedure"/>
          <xsd:enumeration value="Proposal"/>
          <xsd:enumeration value="Protocol"/>
          <xsd:enumeration value="Report"/>
          <xsd:enumeration value="Survey"/>
        </xsd:restriction>
      </xsd:simpleType>
    </xsd:element>
    <xsd:element name="NHSG_Document_Description" ma:index="9" nillable="true" ma:displayName="Description" ma:internalName="NHSG_Document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6A7AFC7B61BA4CA0FD97D962AB7733" ma:contentTypeVersion="7" ma:contentTypeDescription="Create a new document." ma:contentTypeScope="" ma:versionID="c8075af25d1852542ebf706198bbd91c">
  <xsd:schema xmlns:xsd="http://www.w3.org/2001/XMLSchema" xmlns:xs="http://www.w3.org/2001/XMLSchema" xmlns:p="http://schemas.microsoft.com/office/2006/metadata/properties" xmlns:ns2="fb51efd4-d88d-42f2-9677-63fb6671daf2" targetNamespace="http://schemas.microsoft.com/office/2006/metadata/properties" ma:root="true" ma:fieldsID="7ac6030367f28c38845db2a974b92f07" ns2:_="">
    <xsd:import namespace="fb51efd4-d88d-42f2-9677-63fb6671daf2"/>
    <xsd:element name="properties">
      <xsd:complexType>
        <xsd:sequence>
          <xsd:element name="documentManagement">
            <xsd:complexType>
              <xsd:all>
                <xsd:element ref="ns2:Information_x0020_Type" minOccurs="0"/>
                <xsd:element ref="ns2:Publication_x0020_Class" minOccurs="0"/>
                <xsd:element ref="ns2:Review_x0020_Date" minOccurs="0"/>
                <xsd:element ref="ns2:Expiry_x0020_Date" minOccurs="0"/>
                <xsd:element ref="ns2:Description0" minOccurs="0"/>
                <xsd:element ref="ns2:Document_x0020_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51efd4-d88d-42f2-9677-63fb6671daf2" elementFormDefault="qualified">
    <xsd:import namespace="http://schemas.microsoft.com/office/2006/documentManagement/types"/>
    <xsd:import namespace="http://schemas.microsoft.com/office/infopath/2007/PartnerControls"/>
    <xsd:element name="Information_x0020_Type" ma:index="9" nillable="true" ma:displayName="Information Type" ma:internalName="Information_x0020_Type">
      <xsd:simpleType>
        <xsd:restriction base="dms:Text">
          <xsd:maxLength value="255"/>
        </xsd:restriction>
      </xsd:simpleType>
    </xsd:element>
    <xsd:element name="Publication_x0020_Class" ma:index="10" nillable="true" ma:displayName="Publication Class" ma:internalName="Publication_x0020_Class">
      <xsd:simpleType>
        <xsd:restriction base="dms:Text">
          <xsd:maxLength value="255"/>
        </xsd:restriction>
      </xsd:simpleType>
    </xsd:element>
    <xsd:element name="Review_x0020_Date" ma:index="11" nillable="true" ma:displayName="Review Date" ma:internalName="Review_x0020_Date">
      <xsd:simpleType>
        <xsd:restriction base="dms:Text">
          <xsd:maxLength value="255"/>
        </xsd:restriction>
      </xsd:simpleType>
    </xsd:element>
    <xsd:element name="Expiry_x0020_Date" ma:index="12" nillable="true" ma:displayName="Expiry Date" ma:internalName="Expiry_x0020_Date">
      <xsd:simpleType>
        <xsd:restriction base="dms:Text">
          <xsd:maxLength value="255"/>
        </xsd:restriction>
      </xsd:simpleType>
    </xsd:element>
    <xsd:element name="Description0" ma:index="13" nillable="true" ma:displayName="Description" ma:internalName="Description0">
      <xsd:simpleType>
        <xsd:restriction base="dms:Text">
          <xsd:maxLength value="255"/>
        </xsd:restriction>
      </xsd:simpleType>
    </xsd:element>
    <xsd:element name="Document_x0020_Reviewer" ma:index="14" nillable="true" ma:displayName="Document Reviewer" ma:internalName="Document_x0020_Review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xpiry_x0020_Date xmlns="fb51efd4-d88d-42f2-9677-63fb6671daf2">0x01dfbec9|0xda070000</Expiry_x0020_Date>
    <Document_x0020_Reviewer xmlns="fb51efd4-d88d-42f2-9677-63fb6671daf2">2831</Document_x0020_Reviewer>
    <Review_x0020_Date xmlns="fb51efd4-d88d-42f2-9677-63fb6671daf2">0x01dfa736</Review_x0020_Date>
    <Description0 xmlns="fb51efd4-d88d-42f2-9677-63fb6671daf2">As part of its commitment to being as sustainable as possible, NHS Grampian has published the results of the 2021/22 National Sustainability Assessment Tool.</Description0>
    <Information_x0020_Type xmlns="fb51efd4-d88d-42f2-9677-63fb6671daf2">Document</Information_x0020_Type>
    <Publication_x0020_Class xmlns="fb51efd4-d88d-42f2-9677-63fb6671daf2">Class 2: HOW WE DELIVER OUR FUNCTIONS AND SERVICES</Publication_x0020_Class>
  </documentManagement>
</p:properties>
</file>

<file path=customXml/itemProps1.xml><?xml version="1.0" encoding="utf-8"?>
<ds:datastoreItem xmlns:ds="http://schemas.openxmlformats.org/officeDocument/2006/customXml" ds:itemID="{3FADDE0E-3014-417D-8935-CA1D27A7A86A}"/>
</file>

<file path=customXml/itemProps2.xml><?xml version="1.0" encoding="utf-8"?>
<ds:datastoreItem xmlns:ds="http://schemas.openxmlformats.org/officeDocument/2006/customXml" ds:itemID="{DC30F2DE-AB0F-4F48-BF7F-17086B62BEF6}"/>
</file>

<file path=customXml/itemProps3.xml><?xml version="1.0" encoding="utf-8"?>
<ds:datastoreItem xmlns:ds="http://schemas.openxmlformats.org/officeDocument/2006/customXml" ds:itemID="{C30EFAD5-DAAC-4568-9FCB-C3C793FC310E}"/>
</file>

<file path=customXml/itemProps4.xml><?xml version="1.0" encoding="utf-8"?>
<ds:datastoreItem xmlns:ds="http://schemas.openxmlformats.org/officeDocument/2006/customXml" ds:itemID="{33C41A5F-4877-4A49-953F-1C5BD6A73F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Scores</vt:lpstr>
      <vt:lpstr>Governance &amp; Policy </vt:lpstr>
      <vt:lpstr>Capital Projects</vt:lpstr>
      <vt:lpstr>Active Travel</vt:lpstr>
      <vt:lpstr>Transport</vt:lpstr>
      <vt:lpstr>Greenspace</vt:lpstr>
      <vt:lpstr>Biodiversity</vt:lpstr>
      <vt:lpstr>Awareness</vt:lpstr>
      <vt:lpstr>Welfare</vt:lpstr>
      <vt:lpstr>Ethical issues</vt:lpstr>
      <vt:lpstr>Communities</vt:lpstr>
      <vt:lpstr>Sustainable Care</vt:lpstr>
      <vt:lpstr>Environmental Managment</vt:lpstr>
      <vt:lpstr>Procurement &amp; Supply </vt:lpstr>
      <vt:lpstr>Waste</vt:lpstr>
      <vt:lpstr>Adaptation</vt:lpstr>
      <vt:lpstr>Greenhouse Gases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NSAT results</dc:title>
  <dc:creator>Lisa Wilson</dc:creator>
  <cp:lastModifiedBy>Debjani Sarkar</cp:lastModifiedBy>
  <cp:lastPrinted>2018-10-26T12:56:26Z</cp:lastPrinted>
  <dcterms:created xsi:type="dcterms:W3CDTF">2018-10-17T14:19:01Z</dcterms:created>
  <dcterms:modified xsi:type="dcterms:W3CDTF">2022-08-18T13:47:57Z</dcterms:modified>
  <cp:category>SAT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0x010100476A7AFC7B61BA4CA0FD97D962AB7733</vt:lpwstr>
  </property>
</Properties>
</file>